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atum\H&amp;EE$\Viv. Industrializada DITEC\"/>
    </mc:Choice>
  </mc:AlternateContent>
  <xr:revisionPtr revIDLastSave="0" documentId="13_ncr:1_{8B7872F6-B3FE-42B5-85D7-40A9C312DF67}" xr6:coauthVersionLast="47" xr6:coauthVersionMax="47" xr10:uidLastSave="{00000000-0000-0000-0000-000000000000}"/>
  <workbookProtection workbookAlgorithmName="SHA-512" workbookHashValue="WvYTSLIYgU/nAP/OpVwHVslzxQ4xvMhgGHAx+WolKBwmWdeqLzXurnLQAXP6jwWgyk+32UvUSoOZ11FLc/TJiw==" workbookSaltValue="QAL++vsGNajpIc5DFMKTBg==" workbookSpinCount="100000" lockStructure="1"/>
  <bookViews>
    <workbookView xWindow="-120" yWindow="-120" windowWidth="29040" windowHeight="16440" firstSheet="1" activeTab="1" xr2:uid="{00000000-000D-0000-FFFF-FFFF00000000}"/>
  </bookViews>
  <sheets>
    <sheet name="Aux" sheetId="2" state="hidden" r:id="rId1"/>
    <sheet name="Formulario" sheetId="5" r:id="rId2"/>
  </sheets>
  <definedNames>
    <definedName name="_xlnm.Print_Area" localSheetId="1">Formulario!$A$1:$AA$348</definedName>
    <definedName name="Muro">Aux!$E$19:$E$23</definedName>
    <definedName name="Piso_ventilado">Aux!$F$19:$F$23</definedName>
    <definedName name="Puerta">Aux!$G$19:$G$22</definedName>
    <definedName name="Sobrecimiento">Aux!$H$19:$H$20</definedName>
    <definedName name="Techo">Aux!$D$19:$D$23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5" l="1"/>
  <c r="S253" i="5"/>
  <c r="C102" i="5"/>
  <c r="C95" i="5"/>
  <c r="C89" i="5"/>
  <c r="C75" i="5"/>
  <c r="B313" i="5"/>
  <c r="F299" i="5"/>
  <c r="S299" i="5" s="1"/>
  <c r="F301" i="5"/>
  <c r="S301" i="5" s="1"/>
  <c r="F303" i="5"/>
  <c r="S303" i="5" s="1"/>
  <c r="F305" i="5"/>
  <c r="S305" i="5" s="1"/>
  <c r="F307" i="5"/>
  <c r="S307" i="5" s="1"/>
  <c r="F309" i="5"/>
  <c r="S309" i="5" s="1"/>
  <c r="F311" i="5"/>
  <c r="S311" i="5" s="1"/>
  <c r="F313" i="5"/>
  <c r="S313" i="5" s="1"/>
  <c r="F297" i="5"/>
  <c r="S297" i="5" s="1"/>
  <c r="A299" i="5"/>
  <c r="A301" i="5"/>
  <c r="A303" i="5"/>
  <c r="A305" i="5"/>
  <c r="A307" i="5"/>
  <c r="A309" i="5"/>
  <c r="A311" i="5"/>
  <c r="A297" i="5"/>
  <c r="B299" i="5"/>
  <c r="B301" i="5"/>
  <c r="B303" i="5"/>
  <c r="B305" i="5"/>
  <c r="B307" i="5"/>
  <c r="B309" i="5"/>
  <c r="B311" i="5"/>
  <c r="B297" i="5"/>
  <c r="F188" i="5"/>
  <c r="F186" i="5"/>
  <c r="A313" i="5"/>
  <c r="S249" i="5"/>
  <c r="S251" i="5"/>
  <c r="S247" i="5"/>
  <c r="G266" i="5"/>
  <c r="S266" i="5" s="1"/>
  <c r="G268" i="5"/>
  <c r="S268" i="5" s="1"/>
  <c r="G270" i="5"/>
  <c r="S270" i="5" s="1"/>
  <c r="G264" i="5"/>
  <c r="S264" i="5" s="1"/>
  <c r="G249" i="5"/>
  <c r="G251" i="5"/>
  <c r="G253" i="5"/>
  <c r="G247" i="5"/>
  <c r="C66" i="2"/>
  <c r="C65" i="2"/>
  <c r="C64" i="2"/>
  <c r="C63" i="2"/>
  <c r="C62" i="2"/>
  <c r="C61" i="2"/>
  <c r="C60" i="2"/>
  <c r="C59" i="2"/>
  <c r="C58" i="2"/>
  <c r="C57" i="2"/>
  <c r="C56" i="2"/>
  <c r="C55" i="2"/>
  <c r="G236" i="5"/>
  <c r="G235" i="5"/>
  <c r="B190" i="5"/>
  <c r="F216" i="5"/>
  <c r="F214" i="5"/>
  <c r="F194" i="5"/>
  <c r="F196" i="5"/>
  <c r="F198" i="5"/>
  <c r="F200" i="5"/>
  <c r="F202" i="5"/>
  <c r="F204" i="5"/>
  <c r="F206" i="5"/>
  <c r="F208" i="5"/>
  <c r="F210" i="5"/>
  <c r="F212" i="5"/>
  <c r="F192" i="5"/>
  <c r="E33" i="2" a="1"/>
  <c r="D55" i="2" l="1"/>
  <c r="D56" i="2" s="1"/>
  <c r="E33" i="2"/>
  <c r="D57" i="2" l="1"/>
  <c r="D58" i="2" l="1"/>
  <c r="D59" i="2" l="1"/>
  <c r="D60" i="2" s="1"/>
  <c r="D61" i="2" s="1"/>
  <c r="D62" i="2" s="1"/>
  <c r="D63" i="2" s="1"/>
  <c r="D64" i="2" s="1"/>
  <c r="D65" i="2" s="1"/>
  <c r="D6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<sst xmlns="http://schemas.openxmlformats.org/spreadsheetml/2006/main" count="304" uniqueCount="163">
  <si>
    <t>F</t>
  </si>
  <si>
    <t>D</t>
  </si>
  <si>
    <t>G</t>
  </si>
  <si>
    <t>I</t>
  </si>
  <si>
    <t>E</t>
  </si>
  <si>
    <t>Memoria de cálculo</t>
  </si>
  <si>
    <t xml:space="preserve">FORMATO TIPO AT - VI </t>
  </si>
  <si>
    <t>Formato de acreditación de cumplimiento</t>
  </si>
  <si>
    <t>Estándar Higrotérmico - Vivienda Tipo Industrializada</t>
  </si>
  <si>
    <t>Metodología y mecanismos de acreditación</t>
  </si>
  <si>
    <t>1.</t>
  </si>
  <si>
    <t>ANTECEDENTES GENERALES</t>
  </si>
  <si>
    <t>Nombre Vivienda Tipo</t>
  </si>
  <si>
    <t>Empresa</t>
  </si>
  <si>
    <t>Representante empresa</t>
  </si>
  <si>
    <t>Profesional responsable</t>
  </si>
  <si>
    <t>Zona Térmica</t>
  </si>
  <si>
    <t>A</t>
  </si>
  <si>
    <t>B</t>
  </si>
  <si>
    <t>C</t>
  </si>
  <si>
    <t>H</t>
  </si>
  <si>
    <t>2.</t>
  </si>
  <si>
    <t>Elemento</t>
  </si>
  <si>
    <t>Techo</t>
  </si>
  <si>
    <t>Sobrecimiento</t>
  </si>
  <si>
    <t>Informe de ensayo</t>
  </si>
  <si>
    <t>Ficha Listado Oficial MINVU</t>
  </si>
  <si>
    <t>R100</t>
  </si>
  <si>
    <t>Puerta</t>
  </si>
  <si>
    <t>Ficha PDA MINVU</t>
  </si>
  <si>
    <t>Planilla MINVU</t>
  </si>
  <si>
    <t>Sistema de ventilación</t>
  </si>
  <si>
    <t>EETT</t>
  </si>
  <si>
    <t>Ventanas</t>
  </si>
  <si>
    <t>% máximo según orientación y valor U</t>
  </si>
  <si>
    <t>3.</t>
  </si>
  <si>
    <t>3.1</t>
  </si>
  <si>
    <t>Envolvente opaca</t>
  </si>
  <si>
    <t>Cantidad</t>
  </si>
  <si>
    <t>Baño</t>
  </si>
  <si>
    <t>Cocina</t>
  </si>
  <si>
    <t>Dispositivos de ingreso de aire pasivo</t>
  </si>
  <si>
    <t>Indicar características de los componentes del sistema de ventilación</t>
  </si>
  <si>
    <t>Firma y nombre representante empresa</t>
  </si>
  <si>
    <t>Firma y nombre profesional que acredita</t>
  </si>
  <si>
    <t>Norte</t>
  </si>
  <si>
    <t>Sur</t>
  </si>
  <si>
    <t>N° dormitorios</t>
  </si>
  <si>
    <t>Agrupamiento</t>
  </si>
  <si>
    <t>N° pisos</t>
  </si>
  <si>
    <t>Fecha</t>
  </si>
  <si>
    <t>Muro</t>
  </si>
  <si>
    <t>Piso ventilado</t>
  </si>
  <si>
    <t>Transmitancia Térmica</t>
  </si>
  <si>
    <t>Piso_ventilado</t>
  </si>
  <si>
    <t>Usuario</t>
  </si>
  <si>
    <t>listas</t>
  </si>
  <si>
    <t>Mecanismo de acreditación</t>
  </si>
  <si>
    <t>N°</t>
  </si>
  <si>
    <t>Documento de respaldo</t>
  </si>
  <si>
    <t>Nombre o descripción</t>
  </si>
  <si>
    <t>INFILTRACIONES DE AIRE Y VENTILACION</t>
  </si>
  <si>
    <t>INFLITRACIONES DE AIRE</t>
  </si>
  <si>
    <t>Ensayo en Terreno</t>
  </si>
  <si>
    <t>ACH [50pa]</t>
  </si>
  <si>
    <t>[100pa]</t>
  </si>
  <si>
    <t>V1</t>
  </si>
  <si>
    <t>V2</t>
  </si>
  <si>
    <t>V3</t>
  </si>
  <si>
    <t>V4</t>
  </si>
  <si>
    <t>V5</t>
  </si>
  <si>
    <t>V6</t>
  </si>
  <si>
    <t>V7</t>
  </si>
  <si>
    <t>V8</t>
  </si>
  <si>
    <t>V9</t>
  </si>
  <si>
    <t>V10</t>
  </si>
  <si>
    <t>V11</t>
  </si>
  <si>
    <t>V12</t>
  </si>
  <si>
    <t>Puertas y Ventanas</t>
  </si>
  <si>
    <t>Informe de Ensayo</t>
  </si>
  <si>
    <t>3.2</t>
  </si>
  <si>
    <t>SISTEMA DE VENTILACION</t>
  </si>
  <si>
    <t>Forzado</t>
  </si>
  <si>
    <t>Mixto</t>
  </si>
  <si>
    <t>Tipo de sistema</t>
  </si>
  <si>
    <t>Sección</t>
  </si>
  <si>
    <t>[" o cm²]</t>
  </si>
  <si>
    <t>[m³/h]</t>
  </si>
  <si>
    <t>Caudal extractores de aire</t>
  </si>
  <si>
    <t>Ficha MINVU</t>
  </si>
  <si>
    <t>4.</t>
  </si>
  <si>
    <t>SUPERFICIE DE VENTANAS</t>
  </si>
  <si>
    <t>Aislada</t>
  </si>
  <si>
    <t>Pareada</t>
  </si>
  <si>
    <t>Continua</t>
  </si>
  <si>
    <t>Departamento</t>
  </si>
  <si>
    <t>VENTANAS</t>
  </si>
  <si>
    <t>U ponderado máximo ventan-muro según orientación</t>
  </si>
  <si>
    <t>Orientación</t>
  </si>
  <si>
    <t>Oriente - Poniente</t>
  </si>
  <si>
    <t>% de ventana</t>
  </si>
  <si>
    <t>ZONAS TERMICAS</t>
  </si>
  <si>
    <t>Planilla cálculo MINVU</t>
  </si>
  <si>
    <t>N° ventana</t>
  </si>
  <si>
    <t>4.1</t>
  </si>
  <si>
    <t>Porcentaje máximo permitido de superficie de ventanas según orientación y valor U</t>
  </si>
  <si>
    <t>4.2</t>
  </si>
  <si>
    <t>Valor U ponderado máximo del complejo de ventanas y del complejo de muros perimetrales según orientación y valor U de ventana</t>
  </si>
  <si>
    <t>Superficie total [m²]</t>
  </si>
  <si>
    <t>MUROS</t>
  </si>
  <si>
    <t xml:space="preserve">Seleccionar el N° de la ventana de mayor transmitancia térmica de cada orientación. Indicar superficie total de ventanas por orientación. Indicar superficies de muros por orientación. </t>
  </si>
  <si>
    <t>Seleccionar el N° de la ventana de mayor transmitancia térmica de cada orientación. Indicar superficie total de ventanas por orientación. Indicar superficies de muros por orientación. Indicar valor Upvm.</t>
  </si>
  <si>
    <t>ZT donde cumple</t>
  </si>
  <si>
    <t>5.</t>
  </si>
  <si>
    <t>CONDENSACION</t>
  </si>
  <si>
    <t>Memoria según procedimiento de cálculo MINVU</t>
  </si>
  <si>
    <t>Indicar comportamiento ante el paso del aire según elemento</t>
  </si>
  <si>
    <t>Clase de Permeabilidad al aire</t>
  </si>
  <si>
    <t>Clase de Infiltración de aire</t>
  </si>
  <si>
    <t>Documento(s) de respaldo</t>
  </si>
  <si>
    <t>CONDENSACIÓN</t>
  </si>
  <si>
    <t>Indicar condición de riesgo de condensación según elemento</t>
  </si>
  <si>
    <t>Envolvente, puertas y ventanas</t>
  </si>
  <si>
    <t>V13</t>
  </si>
  <si>
    <t>Indicar, por elemento constructivo, el mecanismo de acreditación, valor de desempeño y documento de respaldo adjunto.</t>
  </si>
  <si>
    <t>Puerta 1</t>
  </si>
  <si>
    <t>Puerta 2</t>
  </si>
  <si>
    <t>Puerta 3</t>
  </si>
  <si>
    <t>OGT</t>
  </si>
  <si>
    <t>Mínimo %HR al cual ocurre condensación</t>
  </si>
  <si>
    <t>lista ventanas</t>
  </si>
  <si>
    <t>Marcar la o las zonas térmicas para las cuales se acredita cumplimiento de exigencias</t>
  </si>
  <si>
    <t>Zonas Térmicas</t>
  </si>
  <si>
    <t>0.</t>
  </si>
  <si>
    <t>INSTRUCCIONES</t>
  </si>
  <si>
    <t>Superficie [m²]</t>
  </si>
  <si>
    <t>[W/m²K]</t>
  </si>
  <si>
    <t>[m²K/W]*100</t>
  </si>
  <si>
    <r>
      <t>Transmitancia térmica</t>
    </r>
    <r>
      <rPr>
        <sz val="10"/>
        <color theme="1"/>
        <rFont val="Arial"/>
        <family val="2"/>
      </rPr>
      <t xml:space="preserve"> [W/m²K]</t>
    </r>
  </si>
  <si>
    <r>
      <t xml:space="preserve">Superficie total ventanas </t>
    </r>
    <r>
      <rPr>
        <sz val="10"/>
        <color theme="1"/>
        <rFont val="Arial"/>
        <family val="2"/>
      </rPr>
      <t>[m²]</t>
    </r>
  </si>
  <si>
    <r>
      <t xml:space="preserve">Superficie total muro </t>
    </r>
    <r>
      <rPr>
        <sz val="10"/>
        <color theme="1"/>
        <rFont val="Arial"/>
        <family val="2"/>
      </rPr>
      <t>[m²]</t>
    </r>
  </si>
  <si>
    <r>
      <t xml:space="preserve">Valor Upvm </t>
    </r>
    <r>
      <rPr>
        <sz val="10"/>
        <color theme="1"/>
        <rFont val="Arial"/>
        <family val="2"/>
      </rPr>
      <t>[W/m²K]</t>
    </r>
  </si>
  <si>
    <r>
      <t xml:space="preserve">Valor U </t>
    </r>
    <r>
      <rPr>
        <sz val="10"/>
        <color theme="1"/>
        <rFont val="Arial"/>
        <family val="2"/>
      </rPr>
      <t>[W/m²K]</t>
    </r>
  </si>
  <si>
    <t>N/A</t>
  </si>
  <si>
    <t>Opción superficie ventanas</t>
  </si>
  <si>
    <t>1.1</t>
  </si>
  <si>
    <t>GENERALIDADES</t>
  </si>
  <si>
    <t>1.2</t>
  </si>
  <si>
    <t>1.3</t>
  </si>
  <si>
    <t>1.4</t>
  </si>
  <si>
    <t>1.5</t>
  </si>
  <si>
    <t>Ficha V1 MINVU</t>
  </si>
  <si>
    <t xml:space="preserve">El presente formulario ha sido diseñado por el Departamento de Tecnologías de la Construcción de la División Técnica de Estudio y Fomento Habitacional (DITEC) para facilitar la presentación y posterior revisión de la información que acredita el cumplimiento de las exigencias higrotérmicas para Viviendas Tipo Industrializadas. </t>
  </si>
  <si>
    <t>Teléfono contacto</t>
  </si>
  <si>
    <t>E-mail contacto</t>
  </si>
  <si>
    <t>1.6</t>
  </si>
  <si>
    <t>Ventana de Techumbre</t>
  </si>
  <si>
    <t>COMPORTAMIENTO TÉRMICO POR ELEMENTO</t>
  </si>
  <si>
    <t>En la sección 3.1 se debe completar la información para acreditar el comportamiento de los elementos frente a las infiltraciones. Sólo se mostrarán los elementos que hayan sido ingresados previamente en la sección "COMPORTAMIENTO TÉRMICO POR ELEMENTO. En la sección 3.2 se debe ingresar los datos correspondientes al sistema de ventilación.</t>
  </si>
  <si>
    <t>En esta última sección se debe ingresar el porcentaje de humedad relativa al cual comienza a haber condensación según la planilla de cálculo MINVU.</t>
  </si>
  <si>
    <r>
      <t xml:space="preserve">En la portada del formulario se deben completar los datos generales tanto de la empresa industrializadora como del profesional que sea responsable de la información presentada. Posteriormente se indican los datos técnicos generales de la vivienda tipo. </t>
    </r>
    <r>
      <rPr>
        <b/>
        <sz val="10"/>
        <color theme="1"/>
        <rFont val="Arial"/>
        <family val="2"/>
      </rPr>
      <t>IMPORTANTE</t>
    </r>
    <r>
      <rPr>
        <sz val="10"/>
        <color theme="1"/>
        <rFont val="Arial"/>
        <family val="2"/>
      </rPr>
      <t xml:space="preserve">: </t>
    </r>
    <r>
      <rPr>
        <u/>
        <sz val="10"/>
        <color theme="1"/>
        <rFont val="Arial"/>
        <family val="2"/>
      </rPr>
      <t>Se solicita llenar un nuevo formulario por cada zona térmica a la cual la vivienda tipo industrializada aspire a cumplir con las exigencias higrotérmicas</t>
    </r>
    <r>
      <rPr>
        <sz val="10"/>
        <color theme="1"/>
        <rFont val="Arial"/>
        <family val="2"/>
      </rPr>
      <t>, salvo cuando una misma configuración de sus elementos constructivos logre cumplir para más de una zona térmica de forma simultánea.</t>
    </r>
  </si>
  <si>
    <r>
      <t xml:space="preserve">En esta sección se deben ingresar todos los elementos constructivos de fachada que componen a la vivienda tipo, para lo cual se debe seleccionar en un desplegable el tipo de elemento e indicar una breve descripción que permita su identificación. Las filas 1 y 2 están reservadas para ingresar las puertas de la vivienda tipo. Si la vivienda contara con una tercera puerta esta se debe ingresar en la fila 3, seleccionado "Puerta 3" de la lista despleglable de la columna "Elemento". Entre las filas 3 y 12 se pueden ingresar los muros, pisos ventilados o techos con los que cuente la vivienda tipo. La fila 13 está reservada para sobrecimientos. Las filas V1 a V12 están reservadas para ventanas y finalmente la fila V13 está reservada para ventana en techumbre. En caso que no se cuente con una segunda puerta exterior, o no se acredite cumplimiento de sobrecimiento o no se cuente con ventana de techumbre debe marcar "N/A" en la columna "Mecanismo de acreditación". En todos los demás casos se debe seleccionar el mecanismo de acreditación de la exigencia térmica que corresponda e indicar el respectivo valor. Estos valores pueden ser de Transmitancia Térmica o de R100, para los cuales existe una columna distinta. Finalmente, existe un espacio para indicar el nombre del o de los documentos que respalden los comportamientos térmicos informados. </t>
    </r>
    <r>
      <rPr>
        <b/>
        <sz val="10"/>
        <color theme="1"/>
        <rFont val="Arial"/>
        <family val="2"/>
      </rPr>
      <t>IMPORTANTE</t>
    </r>
    <r>
      <rPr>
        <sz val="10"/>
        <color theme="1"/>
        <rFont val="Arial"/>
        <family val="2"/>
      </rPr>
      <t xml:space="preserve">: </t>
    </r>
    <r>
      <rPr>
        <u/>
        <sz val="10"/>
        <color theme="1"/>
        <rFont val="Arial"/>
        <family val="2"/>
      </rPr>
      <t>No se permite ingresar en un mismo formulario elementos constructivos que no cumplan con la zona térmica indicada en la portada</t>
    </r>
    <r>
      <rPr>
        <sz val="10"/>
        <color theme="1"/>
        <rFont val="Arial"/>
        <family val="2"/>
      </rPr>
      <t>.</t>
    </r>
  </si>
  <si>
    <t>En esta sección se debe seleccionar el botón correspondiente al mecanismo de acreditación, el cual habilitará la tabla que corresponda. El usuario debe seleccionar mediante una lista desplegable de la columna "N° Ventana" la ventana con mayor transmitancia térmica de cada orientación. Si no existe ventana en alguna determinada orientación se debe marcar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</si>
</sst>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8"/>
      <name val="Calibri"/>
      <family val="2"/>
      <scheme val="minor"/>
    </font>
    <font>
      <sz val="12"/>
      <color theme="1"/>
      <name val="Arial"/>
      <family val="2"/>
    </font>
    <font>
      <b/>
      <sz val="20"/>
      <color theme="1"/>
      <name val="Arial"/>
      <family val="2"/>
    </font>
    <font>
      <sz val="11"/>
      <color theme="1"/>
      <name val="Arial"/>
      <family val="2"/>
    </font>
    <font>
      <sz val="10"/>
      <color theme="1"/>
      <name val="Arial"/>
      <family val="2"/>
    </font>
    <font>
      <b/>
      <sz val="12"/>
      <color theme="1"/>
      <name val="Arial"/>
      <family val="2"/>
    </font>
    <font>
      <sz val="18"/>
      <color theme="1"/>
      <name val="Arial"/>
      <family val="2"/>
    </font>
    <font>
      <sz val="14"/>
      <color theme="1"/>
      <name val="Arial"/>
      <family val="2"/>
    </font>
    <font>
      <b/>
      <sz val="10"/>
      <color theme="1"/>
      <name val="Arial"/>
      <family val="2"/>
    </font>
    <font>
      <u/>
      <sz val="10"/>
      <color theme="1"/>
      <name val="Arial"/>
      <family val="2"/>
    </font>
    <font>
      <sz val="9"/>
      <color theme="1"/>
      <name val="Arial"/>
      <family val="2"/>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48">
    <xf numFmtId="0" fontId="0" fillId="0" borderId="0" xfId="0"/>
    <xf numFmtId="0" fontId="0" fillId="0" borderId="0" xfId="0" applyAlignment="1">
      <alignment horizontal="center" vertical="center"/>
    </xf>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wrapText="1"/>
    </xf>
    <xf numFmtId="0" fontId="4" fillId="0" borderId="6" xfId="0" applyFont="1" applyBorder="1" applyAlignment="1">
      <alignment wrapText="1"/>
    </xf>
    <xf numFmtId="0" fontId="4" fillId="0" borderId="7"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2" fontId="4" fillId="0" borderId="0" xfId="0" applyNumberFormat="1"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vertical="center"/>
    </xf>
    <xf numFmtId="0" fontId="4" fillId="0" borderId="2" xfId="0" applyFont="1" applyBorder="1"/>
    <xf numFmtId="0" fontId="4" fillId="2" borderId="1" xfId="0" applyFont="1" applyFill="1" applyBorder="1" applyAlignment="1">
      <alignment horizontal="center" vertical="center" wrapText="1"/>
    </xf>
    <xf numFmtId="2" fontId="4" fillId="2" borderId="1" xfId="0" applyNumberFormat="1" applyFont="1" applyFill="1" applyBorder="1" applyAlignment="1" applyProtection="1">
      <alignment horizontal="center" vertical="center"/>
      <protection hidden="1"/>
    </xf>
    <xf numFmtId="2" fontId="4" fillId="0" borderId="1" xfId="0" applyNumberFormat="1" applyFont="1" applyBorder="1" applyAlignment="1" applyProtection="1">
      <alignment horizontal="center" vertical="center"/>
      <protection locked="0"/>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pplyProtection="1">
      <alignment horizontal="center" vertical="center"/>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0" borderId="0" xfId="0" applyFont="1" applyAlignment="1">
      <alignment horizontal="justify"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16" xfId="0" applyFont="1" applyBorder="1" applyAlignment="1">
      <alignment horizontal="center" vertical="center"/>
    </xf>
    <xf numFmtId="2"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pplyProtection="1">
      <alignment horizontal="center" vertical="center"/>
      <protection hidden="1"/>
    </xf>
    <xf numFmtId="0" fontId="5" fillId="0" borderId="0" xfId="0" applyFont="1" applyAlignment="1">
      <alignment horizontal="left" vertical="center" wrapText="1"/>
    </xf>
    <xf numFmtId="0" fontId="6" fillId="0" borderId="1"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center" vertical="top"/>
    </xf>
    <xf numFmtId="0" fontId="4" fillId="0" borderId="1" xfId="0" applyFont="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protection locked="0"/>
    </xf>
    <xf numFmtId="1" fontId="4" fillId="0" borderId="8"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left" vertical="center" wrapText="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0" borderId="1" xfId="0" applyFont="1" applyBorder="1" applyAlignment="1">
      <alignment horizontal="center" vertical="center"/>
    </xf>
    <xf numFmtId="0" fontId="8" fillId="0" borderId="0" xfId="0" applyFont="1" applyAlignment="1">
      <alignment horizontal="center" vertical="center"/>
    </xf>
    <xf numFmtId="0" fontId="4" fillId="0" borderId="1" xfId="0" applyFont="1" applyBorder="1" applyAlignment="1" applyProtection="1">
      <alignment horizont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 xfId="0" applyFont="1" applyFill="1" applyBorder="1" applyAlignment="1">
      <alignment horizontal="center"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2" fontId="4"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5" xfId="0" applyFont="1" applyFill="1" applyBorder="1" applyAlignment="1" applyProtection="1">
      <alignment horizontal="left" vertical="center"/>
      <protection hidden="1"/>
    </xf>
    <xf numFmtId="0" fontId="4" fillId="2" borderId="6" xfId="0" applyFont="1" applyFill="1" applyBorder="1" applyAlignment="1" applyProtection="1">
      <alignment horizontal="left" vertical="center"/>
      <protection hidden="1"/>
    </xf>
    <xf numFmtId="0" fontId="4" fillId="2" borderId="7" xfId="0" applyFont="1" applyFill="1" applyBorder="1" applyAlignment="1" applyProtection="1">
      <alignment horizontal="left" vertical="center"/>
      <protection hidden="1"/>
    </xf>
    <xf numFmtId="0" fontId="4" fillId="2" borderId="12"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4"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2" fontId="4" fillId="2" borderId="1" xfId="0" applyNumberFormat="1" applyFont="1" applyFill="1" applyBorder="1" applyAlignment="1">
      <alignment horizontal="center" vertical="center" wrapText="1"/>
    </xf>
    <xf numFmtId="0" fontId="5" fillId="0" borderId="0" xfId="0" applyFont="1" applyAlignment="1">
      <alignment horizontal="left" vertical="center"/>
    </xf>
    <xf numFmtId="0" fontId="4" fillId="2" borderId="5" xfId="0" applyFont="1" applyFill="1" applyBorder="1" applyAlignment="1" applyProtection="1">
      <alignment horizontal="left" vertical="center" wrapText="1"/>
      <protection hidden="1"/>
    </xf>
    <xf numFmtId="0" fontId="4" fillId="2" borderId="6" xfId="0" applyFont="1" applyFill="1" applyBorder="1" applyAlignment="1" applyProtection="1">
      <alignment horizontal="left" vertical="center" wrapText="1"/>
      <protection hidden="1"/>
    </xf>
    <xf numFmtId="0" fontId="4" fillId="2" borderId="7"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2" borderId="13" xfId="0" applyFont="1" applyFill="1" applyBorder="1" applyAlignment="1" applyProtection="1">
      <alignment horizontal="left" vertical="center" wrapText="1"/>
      <protection hidden="1"/>
    </xf>
    <xf numFmtId="0" fontId="4" fillId="2" borderId="14"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5" fillId="2" borderId="13" xfId="0" applyFont="1" applyFill="1" applyBorder="1" applyAlignment="1" applyProtection="1">
      <alignment horizontal="left" vertical="center" wrapText="1"/>
      <protection hidden="1"/>
    </xf>
    <xf numFmtId="0" fontId="5" fillId="2" borderId="14" xfId="0" applyFont="1" applyFill="1" applyBorder="1" applyAlignment="1" applyProtection="1">
      <alignment horizontal="left" vertical="center" wrapText="1"/>
      <protection hidden="1"/>
    </xf>
    <xf numFmtId="1" fontId="4" fillId="0" borderId="5" xfId="0" applyNumberFormat="1" applyFont="1" applyBorder="1" applyAlignment="1" applyProtection="1">
      <alignment horizontal="center" vertical="center"/>
      <protection locked="0"/>
    </xf>
    <xf numFmtId="1" fontId="4" fillId="0" borderId="6" xfId="0" applyNumberFormat="1" applyFont="1" applyBorder="1" applyAlignment="1" applyProtection="1">
      <alignment horizontal="center" vertical="center"/>
      <protection locked="0"/>
    </xf>
    <xf numFmtId="1" fontId="4" fillId="0" borderId="12" xfId="0" applyNumberFormat="1" applyFont="1" applyBorder="1" applyAlignment="1" applyProtection="1">
      <alignment horizontal="center" vertical="center"/>
      <protection locked="0"/>
    </xf>
    <xf numFmtId="1" fontId="4" fillId="0" borderId="13" xfId="0" applyNumberFormat="1" applyFont="1" applyBorder="1" applyAlignment="1" applyProtection="1">
      <alignment horizontal="center" vertical="center"/>
      <protection locked="0"/>
    </xf>
    <xf numFmtId="0" fontId="5" fillId="2" borderId="1" xfId="0" applyFont="1" applyFill="1" applyBorder="1" applyAlignment="1">
      <alignment horizontal="center" vertical="center"/>
    </xf>
    <xf numFmtId="2" fontId="4" fillId="0" borderId="1"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4" fillId="2" borderId="1" xfId="0" applyFont="1" applyFill="1" applyBorder="1" applyAlignment="1">
      <alignment horizontal="right" vertical="center"/>
    </xf>
    <xf numFmtId="0" fontId="5" fillId="0" borderId="1" xfId="0" applyFont="1" applyBorder="1" applyAlignment="1">
      <alignment horizontal="justify" vertical="center" wrapText="1"/>
    </xf>
    <xf numFmtId="0" fontId="5" fillId="2" borderId="4" xfId="0" applyFont="1" applyFill="1" applyBorder="1" applyAlignment="1">
      <alignment horizontal="left" vertical="center"/>
    </xf>
    <xf numFmtId="0" fontId="5" fillId="2" borderId="1" xfId="0" applyFont="1" applyFill="1" applyBorder="1" applyAlignment="1">
      <alignment horizontal="left" vertical="center"/>
    </xf>
    <xf numFmtId="1" fontId="4" fillId="2" borderId="1" xfId="0" applyNumberFormat="1" applyFont="1" applyFill="1" applyBorder="1" applyAlignment="1">
      <alignment horizontal="center" vertical="center"/>
    </xf>
    <xf numFmtId="0" fontId="4" fillId="2" borderId="1" xfId="0" applyFont="1" applyFill="1" applyBorder="1" applyAlignment="1" applyProtection="1">
      <alignment horizontal="left" vertical="center"/>
      <protection hidden="1"/>
    </xf>
    <xf numFmtId="2" fontId="4" fillId="0" borderId="5" xfId="0" applyNumberFormat="1" applyFont="1" applyBorder="1" applyAlignment="1" applyProtection="1">
      <alignment horizontal="center" vertical="center"/>
      <protection locked="0"/>
    </xf>
    <xf numFmtId="2" fontId="4" fillId="0" borderId="6" xfId="0" applyNumberFormat="1" applyFont="1" applyBorder="1" applyAlignment="1" applyProtection="1">
      <alignment horizontal="center" vertical="center"/>
      <protection locked="0"/>
    </xf>
    <xf numFmtId="2" fontId="4" fillId="0" borderId="7"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4" xfId="0" applyNumberFormat="1"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4" fillId="2" borderId="10"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5" fillId="0" borderId="1" xfId="0" applyFont="1" applyBorder="1" applyAlignment="1">
      <alignment horizontal="center" vertical="center"/>
    </xf>
    <xf numFmtId="0" fontId="4" fillId="2"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4" fillId="0" borderId="0" xfId="0" applyFont="1" applyAlignment="1">
      <alignment horizontal="center"/>
    </xf>
    <xf numFmtId="0" fontId="4" fillId="0" borderId="13" xfId="0" applyFont="1" applyBorder="1" applyAlignment="1">
      <alignment horizontal="center"/>
    </xf>
    <xf numFmtId="0" fontId="5" fillId="0" borderId="0" xfId="0" applyFont="1" applyAlignment="1">
      <alignment horizontal="center" vertical="center"/>
    </xf>
    <xf numFmtId="0" fontId="4" fillId="0" borderId="15"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3" xfId="0" applyFont="1" applyBorder="1" applyAlignment="1">
      <alignment horizontal="center" vertical="top" wrapText="1"/>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6" xfId="0" applyFont="1" applyBorder="1" applyAlignment="1">
      <alignment horizontal="center"/>
    </xf>
    <xf numFmtId="0" fontId="5" fillId="0" borderId="6" xfId="0" applyFont="1" applyBorder="1" applyAlignment="1">
      <alignment horizontal="center" vertical="top" wrapText="1"/>
    </xf>
    <xf numFmtId="0" fontId="5" fillId="0" borderId="0" xfId="0" applyFont="1" applyAlignment="1">
      <alignment horizontal="center" vertical="top" wrapText="1"/>
    </xf>
    <xf numFmtId="0" fontId="5" fillId="0" borderId="13" xfId="0" applyFont="1" applyBorder="1" applyAlignment="1">
      <alignment horizontal="center" vertical="top" wrapText="1"/>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2" borderId="4"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cellXfs>
  <cellStyles count="1">
    <cellStyle name="Normal" xfId="0" builtinId="0"/>
  </cellStyles>
  <dxfs count="15">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checked="Checked" firstButton="1" fmlaLink="Aux!$L$1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14.png"/><Relationship Id="rId18" Type="http://schemas.openxmlformats.org/officeDocument/2006/relationships/image" Target="../media/image1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17" Type="http://schemas.openxmlformats.org/officeDocument/2006/relationships/image" Target="../media/image18.png"/><Relationship Id="rId2" Type="http://schemas.openxmlformats.org/officeDocument/2006/relationships/image" Target="../media/image3.svg"/><Relationship Id="rId16" Type="http://schemas.openxmlformats.org/officeDocument/2006/relationships/image" Target="../media/image17.svg"/><Relationship Id="rId20" Type="http://schemas.openxmlformats.org/officeDocument/2006/relationships/image" Target="../media/image21.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svg"/><Relationship Id="rId19" Type="http://schemas.openxmlformats.org/officeDocument/2006/relationships/image" Target="../media/image20.png"/><Relationship Id="rId4" Type="http://schemas.openxmlformats.org/officeDocument/2006/relationships/image" Target="../media/image5.svg"/><Relationship Id="rId9" Type="http://schemas.openxmlformats.org/officeDocument/2006/relationships/image" Target="../media/image10.png"/><Relationship Id="rId14" Type="http://schemas.openxmlformats.org/officeDocument/2006/relationships/image" Target="../media/image15.sv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12</xdr:col>
      <xdr:colOff>52917</xdr:colOff>
      <xdr:row>24</xdr:row>
      <xdr:rowOff>45276</xdr:rowOff>
    </xdr:from>
    <xdr:to>
      <xdr:col>18</xdr:col>
      <xdr:colOff>664439</xdr:colOff>
      <xdr:row>40</xdr:row>
      <xdr:rowOff>174458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022417" y="4712526"/>
          <a:ext cx="5183522" cy="2954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246</xdr:row>
          <xdr:rowOff>0</xdr:rowOff>
        </xdr:from>
        <xdr:to>
          <xdr:col>22</xdr:col>
          <xdr:colOff>266700</xdr:colOff>
          <xdr:row>247</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247</xdr:row>
          <xdr:rowOff>0</xdr:rowOff>
        </xdr:from>
        <xdr:to>
          <xdr:col>22</xdr:col>
          <xdr:colOff>266700</xdr:colOff>
          <xdr:row>248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248</xdr:row>
          <xdr:rowOff>0</xdr:rowOff>
        </xdr:from>
        <xdr:to>
          <xdr:col>22</xdr:col>
          <xdr:colOff>266700</xdr:colOff>
          <xdr:row>249</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249</xdr:row>
          <xdr:rowOff>0</xdr:rowOff>
        </xdr:from>
        <xdr:to>
          <xdr:col>22</xdr:col>
          <xdr:colOff>266700</xdr:colOff>
          <xdr:row>250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250</xdr:row>
          <xdr:rowOff>0</xdr:rowOff>
        </xdr:from>
        <xdr:to>
          <xdr:col>22</xdr:col>
          <xdr:colOff>266700</xdr:colOff>
          <xdr:row>251</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246</xdr:row>
          <xdr:rowOff>0</xdr:rowOff>
        </xdr:from>
        <xdr:to>
          <xdr:col>24</xdr:col>
          <xdr:colOff>266700</xdr:colOff>
          <xdr:row>247</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247</xdr:row>
          <xdr:rowOff>0</xdr:rowOff>
        </xdr:from>
        <xdr:to>
          <xdr:col>24</xdr:col>
          <xdr:colOff>266700</xdr:colOff>
          <xdr:row>248</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0</xdr:rowOff>
        </xdr:from>
        <xdr:to>
          <xdr:col>24</xdr:col>
          <xdr:colOff>266700</xdr:colOff>
          <xdr:row>249</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0</xdr:rowOff>
        </xdr:from>
        <xdr:to>
          <xdr:col>24</xdr:col>
          <xdr:colOff>266700</xdr:colOff>
          <xdr:row>250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263</xdr:row>
          <xdr:rowOff>0</xdr:rowOff>
        </xdr:from>
        <xdr:to>
          <xdr:col>22</xdr:col>
          <xdr:colOff>266700</xdr:colOff>
          <xdr:row>264</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264</xdr:row>
          <xdr:rowOff>0</xdr:rowOff>
        </xdr:from>
        <xdr:to>
          <xdr:col>22</xdr:col>
          <xdr:colOff>266700</xdr:colOff>
          <xdr:row>265</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265</xdr:row>
          <xdr:rowOff>0</xdr:rowOff>
        </xdr:from>
        <xdr:to>
          <xdr:col>22</xdr:col>
          <xdr:colOff>266700</xdr:colOff>
          <xdr:row>266</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266</xdr:row>
          <xdr:rowOff>0</xdr:rowOff>
        </xdr:from>
        <xdr:to>
          <xdr:col>22</xdr:col>
          <xdr:colOff>266700</xdr:colOff>
          <xdr:row>267</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267</xdr:row>
          <xdr:rowOff>0</xdr:rowOff>
        </xdr:from>
        <xdr:to>
          <xdr:col>22</xdr:col>
          <xdr:colOff>266700</xdr:colOff>
          <xdr:row>268</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0</xdr:rowOff>
        </xdr:from>
        <xdr:to>
          <xdr:col>24</xdr:col>
          <xdr:colOff>266700</xdr:colOff>
          <xdr:row>264</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264</xdr:row>
          <xdr:rowOff>0</xdr:rowOff>
        </xdr:from>
        <xdr:to>
          <xdr:col>24</xdr:col>
          <xdr:colOff>266700</xdr:colOff>
          <xdr:row>265</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0</xdr:rowOff>
        </xdr:from>
        <xdr:to>
          <xdr:col>24</xdr:col>
          <xdr:colOff>266700</xdr:colOff>
          <xdr:row>266</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0</xdr:rowOff>
        </xdr:from>
        <xdr:to>
          <xdr:col>24</xdr:col>
          <xdr:colOff>266700</xdr:colOff>
          <xdr:row>267</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267</xdr:row>
          <xdr:rowOff>0</xdr:rowOff>
        </xdr:from>
        <xdr:to>
          <xdr:col>22</xdr:col>
          <xdr:colOff>266700</xdr:colOff>
          <xdr:row>268</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217483</xdr:colOff>
      <xdr:row>174</xdr:row>
      <xdr:rowOff>31750</xdr:rowOff>
    </xdr:from>
    <xdr:to>
      <xdr:col>26</xdr:col>
      <xdr:colOff>46668</xdr:colOff>
      <xdr:row>176</xdr:row>
      <xdr:rowOff>16510</xdr:rowOff>
    </xdr:to>
    <xdr:pic>
      <xdr:nvPicPr>
        <xdr:cNvPr id="2" name="Gráfico 1" descr="Ventoso contorn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18283" y="22129750"/>
          <a:ext cx="362585" cy="365760"/>
        </a:xfrm>
        <a:prstGeom prst="rect">
          <a:avLst/>
        </a:prstGeom>
      </xdr:spPr>
    </xdr:pic>
    <xdr:clientData/>
  </xdr:twoCellAnchor>
  <xdr:twoCellAnchor editAs="oneCell">
    <xdr:from>
      <xdr:col>24</xdr:col>
      <xdr:colOff>222249</xdr:colOff>
      <xdr:row>116</xdr:row>
      <xdr:rowOff>7939</xdr:rowOff>
    </xdr:from>
    <xdr:to>
      <xdr:col>26</xdr:col>
      <xdr:colOff>48259</xdr:colOff>
      <xdr:row>117</xdr:row>
      <xdr:rowOff>183199</xdr:rowOff>
    </xdr:to>
    <xdr:pic>
      <xdr:nvPicPr>
        <xdr:cNvPr id="5" name="Gráfico 4" descr="Hogar contorn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23049" y="11056939"/>
          <a:ext cx="359410" cy="365760"/>
        </a:xfrm>
        <a:prstGeom prst="rect">
          <a:avLst/>
        </a:prstGeom>
      </xdr:spPr>
    </xdr:pic>
    <xdr:clientData/>
  </xdr:twoCellAnchor>
  <xdr:twoCellAnchor editAs="oneCell">
    <xdr:from>
      <xdr:col>22</xdr:col>
      <xdr:colOff>252409</xdr:colOff>
      <xdr:row>116</xdr:row>
      <xdr:rowOff>15876</xdr:rowOff>
    </xdr:from>
    <xdr:to>
      <xdr:col>24</xdr:col>
      <xdr:colOff>81594</xdr:colOff>
      <xdr:row>118</xdr:row>
      <xdr:rowOff>636</xdr:rowOff>
    </xdr:to>
    <xdr:pic>
      <xdr:nvPicPr>
        <xdr:cNvPr id="6" name="Gráfico 5" descr="Termómetro contorno">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119809" y="11064876"/>
          <a:ext cx="362585" cy="365760"/>
        </a:xfrm>
        <a:prstGeom prst="rect">
          <a:avLst/>
        </a:prstGeom>
      </xdr:spPr>
    </xdr:pic>
    <xdr:clientData/>
  </xdr:twoCellAnchor>
  <xdr:twoCellAnchor editAs="oneCell">
    <xdr:from>
      <xdr:col>24</xdr:col>
      <xdr:colOff>192087</xdr:colOff>
      <xdr:row>232</xdr:row>
      <xdr:rowOff>15846</xdr:rowOff>
    </xdr:from>
    <xdr:to>
      <xdr:col>26</xdr:col>
      <xdr:colOff>21272</xdr:colOff>
      <xdr:row>234</xdr:row>
      <xdr:rowOff>606</xdr:rowOff>
    </xdr:to>
    <xdr:pic>
      <xdr:nvPicPr>
        <xdr:cNvPr id="7" name="Gráfico 6" descr="Hipoteca contorn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592887" y="33162846"/>
          <a:ext cx="362585" cy="365760"/>
        </a:xfrm>
        <a:prstGeom prst="rect">
          <a:avLst/>
        </a:prstGeom>
      </xdr:spPr>
    </xdr:pic>
    <xdr:clientData/>
  </xdr:twoCellAnchor>
  <xdr:twoCellAnchor editAs="oneCell">
    <xdr:from>
      <xdr:col>23</xdr:col>
      <xdr:colOff>17462</xdr:colOff>
      <xdr:row>174</xdr:row>
      <xdr:rowOff>1587</xdr:rowOff>
    </xdr:from>
    <xdr:to>
      <xdr:col>24</xdr:col>
      <xdr:colOff>110172</xdr:colOff>
      <xdr:row>175</xdr:row>
      <xdr:rowOff>176847</xdr:rowOff>
    </xdr:to>
    <xdr:pic>
      <xdr:nvPicPr>
        <xdr:cNvPr id="10" name="Gráfico 9" descr="Arquitectura contorno">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51562" y="22099587"/>
          <a:ext cx="359410" cy="365760"/>
        </a:xfrm>
        <a:prstGeom prst="rect">
          <a:avLst/>
        </a:prstGeom>
      </xdr:spPr>
    </xdr:pic>
    <xdr:clientData/>
  </xdr:twoCellAnchor>
  <xdr:twoCellAnchor editAs="oneCell">
    <xdr:from>
      <xdr:col>24</xdr:col>
      <xdr:colOff>142875</xdr:colOff>
      <xdr:row>219</xdr:row>
      <xdr:rowOff>15875</xdr:rowOff>
    </xdr:from>
    <xdr:to>
      <xdr:col>25</xdr:col>
      <xdr:colOff>238760</xdr:colOff>
      <xdr:row>221</xdr:row>
      <xdr:rowOff>635</xdr:rowOff>
    </xdr:to>
    <xdr:pic>
      <xdr:nvPicPr>
        <xdr:cNvPr id="13" name="Gráfico 12" descr="Engranajes contorno">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619875" y="29162375"/>
          <a:ext cx="365760" cy="365760"/>
        </a:xfrm>
        <a:prstGeom prst="rect">
          <a:avLst/>
        </a:prstGeom>
      </xdr:spPr>
    </xdr:pic>
    <xdr:clientData/>
  </xdr:twoCellAnchor>
  <xdr:twoCellAnchor editAs="oneCell">
    <xdr:from>
      <xdr:col>23</xdr:col>
      <xdr:colOff>7938</xdr:colOff>
      <xdr:row>219</xdr:row>
      <xdr:rowOff>7939</xdr:rowOff>
    </xdr:from>
    <xdr:to>
      <xdr:col>24</xdr:col>
      <xdr:colOff>103823</xdr:colOff>
      <xdr:row>220</xdr:row>
      <xdr:rowOff>183199</xdr:rowOff>
    </xdr:to>
    <xdr:pic>
      <xdr:nvPicPr>
        <xdr:cNvPr id="14" name="Gráfico 13" descr="Red contorno">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215063" y="29154439"/>
          <a:ext cx="365760" cy="365760"/>
        </a:xfrm>
        <a:prstGeom prst="rect">
          <a:avLst/>
        </a:prstGeom>
      </xdr:spPr>
    </xdr:pic>
    <xdr:clientData/>
  </xdr:twoCellAnchor>
  <xdr:oneCellAnchor>
    <xdr:from>
      <xdr:col>24</xdr:col>
      <xdr:colOff>246062</xdr:colOff>
      <xdr:row>38</xdr:row>
      <xdr:rowOff>15875</xdr:rowOff>
    </xdr:from>
    <xdr:ext cx="359410" cy="365760"/>
    <xdr:pic>
      <xdr:nvPicPr>
        <xdr:cNvPr id="15" name="Gráfico 14" descr="Carpeta contorno">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6646862" y="11064875"/>
          <a:ext cx="359410" cy="365760"/>
        </a:xfrm>
        <a:prstGeom prst="rect">
          <a:avLst/>
        </a:prstGeom>
      </xdr:spPr>
    </xdr:pic>
    <xdr:clientData/>
  </xdr:oneCellAnchor>
  <xdr:oneCellAnchor>
    <xdr:from>
      <xdr:col>24</xdr:col>
      <xdr:colOff>128582</xdr:colOff>
      <xdr:row>290</xdr:row>
      <xdr:rowOff>23813</xdr:rowOff>
    </xdr:from>
    <xdr:ext cx="359410" cy="365760"/>
    <xdr:pic>
      <xdr:nvPicPr>
        <xdr:cNvPr id="16" name="Gráfico 15" descr="Burbujas contorno">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6529382" y="40028813"/>
          <a:ext cx="359410" cy="3657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38100</xdr:colOff>
          <xdr:row>45</xdr:row>
          <xdr:rowOff>180975</xdr:rowOff>
        </xdr:from>
        <xdr:to>
          <xdr:col>1</xdr:col>
          <xdr:colOff>76200</xdr:colOff>
          <xdr:row>47</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180975</xdr:rowOff>
        </xdr:from>
        <xdr:to>
          <xdr:col>4</xdr:col>
          <xdr:colOff>76200</xdr:colOff>
          <xdr:row>47</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180975</xdr:rowOff>
        </xdr:from>
        <xdr:to>
          <xdr:col>7</xdr:col>
          <xdr:colOff>76200</xdr:colOff>
          <xdr:row>47</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45</xdr:row>
          <xdr:rowOff>180975</xdr:rowOff>
        </xdr:from>
        <xdr:to>
          <xdr:col>10</xdr:col>
          <xdr:colOff>76200</xdr:colOff>
          <xdr:row>47</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45</xdr:row>
          <xdr:rowOff>180975</xdr:rowOff>
        </xdr:from>
        <xdr:to>
          <xdr:col>13</xdr:col>
          <xdr:colOff>76200</xdr:colOff>
          <xdr:row>47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180975</xdr:rowOff>
        </xdr:from>
        <xdr:to>
          <xdr:col>16</xdr:col>
          <xdr:colOff>76200</xdr:colOff>
          <xdr:row>47</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45</xdr:row>
          <xdr:rowOff>180975</xdr:rowOff>
        </xdr:from>
        <xdr:to>
          <xdr:col>19</xdr:col>
          <xdr:colOff>76200</xdr:colOff>
          <xdr:row>47</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45</xdr:row>
          <xdr:rowOff>180975</xdr:rowOff>
        </xdr:from>
        <xdr:to>
          <xdr:col>22</xdr:col>
          <xdr:colOff>76200</xdr:colOff>
          <xdr:row>47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180975</xdr:rowOff>
        </xdr:from>
        <xdr:to>
          <xdr:col>25</xdr:col>
          <xdr:colOff>76200</xdr:colOff>
          <xdr:row>47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233</xdr:row>
          <xdr:rowOff>180975</xdr:rowOff>
        </xdr:from>
        <xdr:to>
          <xdr:col>5</xdr:col>
          <xdr:colOff>257175</xdr:colOff>
          <xdr:row>235</xdr:row>
          <xdr:rowOff>9525</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190500</xdr:rowOff>
        </xdr:from>
        <xdr:to>
          <xdr:col>6</xdr:col>
          <xdr:colOff>19050</xdr:colOff>
          <xdr:row>236</xdr:row>
          <xdr:rowOff>28575</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24</xdr:col>
      <xdr:colOff>257174</xdr:colOff>
      <xdr:row>58</xdr:row>
      <xdr:rowOff>47625</xdr:rowOff>
    </xdr:from>
    <xdr:to>
      <xdr:col>26</xdr:col>
      <xdr:colOff>19049</xdr:colOff>
      <xdr:row>59</xdr:row>
      <xdr:rowOff>152400</xdr:rowOff>
    </xdr:to>
    <xdr:pic>
      <xdr:nvPicPr>
        <xdr:cNvPr id="11" name="Gráfico 10" descr="Closed book contorno">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r:embed="rId20"/>
            </a:ext>
          </a:extLst>
        </a:blip>
        <a:stretch>
          <a:fillRect/>
        </a:stretch>
      </xdr:blipFill>
      <xdr:spPr>
        <a:xfrm>
          <a:off x="6657974" y="11096625"/>
          <a:ext cx="295275" cy="295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X69"/>
  <sheetViews>
    <sheetView zoomScale="90" zoomScaleNormal="90" workbookViewId="0">
      <selection activeCell="I23" sqref="I23"/>
    </sheetView>
  </sheetViews>
  <sheetFormatPr baseColWidth="10" defaultRowHeight="15" x14ac:dyDescent="0.25"/>
  <cols>
    <col min="1" max="1" width="11.42578125" customWidth="1"/>
    <col min="3" max="3" width="11.85546875" bestFit="1" customWidth="1"/>
    <col min="4" max="4" width="32.140625" customWidth="1"/>
    <col min="5" max="5" width="11.85546875" bestFit="1" customWidth="1"/>
  </cols>
  <sheetData>
    <row r="4" spans="2:24" x14ac:dyDescent="0.25">
      <c r="B4" s="2" t="s">
        <v>48</v>
      </c>
      <c r="C4" s="2"/>
      <c r="D4" s="2"/>
      <c r="E4" s="2"/>
      <c r="F4" s="2"/>
      <c r="G4" s="2"/>
      <c r="H4" s="2"/>
      <c r="I4" s="2"/>
      <c r="J4" s="2"/>
      <c r="K4" s="2"/>
      <c r="L4" s="2"/>
      <c r="M4" s="2"/>
      <c r="N4" s="2"/>
      <c r="O4" s="2"/>
      <c r="P4" s="2"/>
      <c r="Q4" s="2"/>
      <c r="R4" s="2"/>
      <c r="S4" s="2"/>
      <c r="T4" s="2"/>
      <c r="U4" s="2"/>
    </row>
    <row r="5" spans="2:24" x14ac:dyDescent="0.25">
      <c r="B5" s="2" t="s">
        <v>92</v>
      </c>
      <c r="C5" s="2"/>
      <c r="D5" s="2"/>
      <c r="E5" s="2"/>
      <c r="F5" s="2"/>
      <c r="G5" s="2"/>
      <c r="H5" s="2"/>
      <c r="I5" s="2"/>
      <c r="J5" s="2"/>
      <c r="K5" s="2"/>
      <c r="L5" s="2"/>
      <c r="M5" s="2"/>
      <c r="N5" s="2"/>
      <c r="O5" s="2"/>
      <c r="P5" s="2"/>
      <c r="Q5" s="2"/>
      <c r="R5" s="2"/>
      <c r="S5" s="2"/>
      <c r="T5" s="2"/>
      <c r="U5" s="2"/>
    </row>
    <row r="6" spans="2:24" ht="15.75" customHeight="1" x14ac:dyDescent="0.25">
      <c r="B6" s="2" t="s">
        <v>93</v>
      </c>
      <c r="C6" s="5"/>
      <c r="D6" s="6"/>
      <c r="E6" s="6"/>
      <c r="F6" s="6"/>
      <c r="G6" s="6"/>
      <c r="H6" s="6"/>
      <c r="I6" s="6"/>
      <c r="J6" s="6"/>
      <c r="K6" s="6"/>
      <c r="L6" s="6"/>
      <c r="M6" s="6"/>
      <c r="N6" s="6"/>
      <c r="O6" s="6"/>
      <c r="P6" s="6"/>
      <c r="Q6" s="6"/>
      <c r="R6" s="6"/>
      <c r="S6" s="6"/>
      <c r="T6" s="6"/>
      <c r="U6" s="6"/>
      <c r="V6" s="6"/>
      <c r="W6" s="6"/>
      <c r="X6" s="7"/>
    </row>
    <row r="7" spans="2:24" x14ac:dyDescent="0.25">
      <c r="B7" s="2" t="s">
        <v>94</v>
      </c>
      <c r="C7" s="8"/>
      <c r="D7" s="9"/>
      <c r="E7" s="9"/>
      <c r="F7" s="9"/>
      <c r="G7" s="9"/>
      <c r="H7" s="9"/>
      <c r="I7" s="9"/>
      <c r="J7" s="9"/>
      <c r="K7" s="9"/>
      <c r="L7" s="9"/>
      <c r="M7" s="9"/>
      <c r="N7" s="9"/>
      <c r="O7" s="9"/>
      <c r="P7" s="9"/>
      <c r="Q7" s="9"/>
      <c r="R7" s="9"/>
      <c r="S7" s="9"/>
      <c r="T7" s="9"/>
      <c r="U7" s="9"/>
      <c r="V7" s="9"/>
      <c r="W7" s="9"/>
      <c r="X7" s="10"/>
    </row>
    <row r="8" spans="2:24" x14ac:dyDescent="0.25">
      <c r="B8" s="2" t="s">
        <v>95</v>
      </c>
      <c r="C8" s="2"/>
      <c r="D8" s="2"/>
      <c r="E8" s="2"/>
      <c r="F8" s="2"/>
      <c r="G8" s="2"/>
      <c r="H8" s="2"/>
      <c r="I8" s="2"/>
      <c r="J8" s="2"/>
      <c r="K8" s="2"/>
      <c r="L8" s="2"/>
      <c r="M8" s="2"/>
      <c r="N8" s="2"/>
      <c r="O8" s="2"/>
      <c r="P8" s="2"/>
      <c r="Q8" s="2"/>
      <c r="R8" s="2"/>
      <c r="S8" s="2"/>
      <c r="T8" s="2"/>
      <c r="U8" s="2"/>
    </row>
    <row r="9" spans="2:24" x14ac:dyDescent="0.25">
      <c r="B9" s="2"/>
      <c r="C9" s="2"/>
      <c r="D9" s="2"/>
      <c r="E9" s="2" t="s">
        <v>55</v>
      </c>
      <c r="F9" s="2" t="s">
        <v>56</v>
      </c>
      <c r="G9" s="2"/>
      <c r="H9" s="2"/>
      <c r="I9" s="2"/>
      <c r="J9" s="2"/>
      <c r="K9" s="2"/>
      <c r="L9" s="2"/>
      <c r="M9" s="2"/>
      <c r="N9" s="2"/>
      <c r="O9" s="2"/>
      <c r="P9" s="2"/>
      <c r="Q9" s="2"/>
      <c r="R9" s="2"/>
      <c r="S9" s="2"/>
      <c r="T9" s="2"/>
      <c r="U9" s="2"/>
    </row>
    <row r="10" spans="2:24" ht="15" customHeight="1" x14ac:dyDescent="0.25">
      <c r="B10" s="3" t="s">
        <v>25</v>
      </c>
      <c r="C10" s="2"/>
      <c r="D10" s="2"/>
      <c r="E10" s="2" t="s">
        <v>23</v>
      </c>
      <c r="F10" s="2" t="s">
        <v>23</v>
      </c>
      <c r="G10" s="2"/>
      <c r="H10" s="2" t="s">
        <v>28</v>
      </c>
      <c r="I10" s="2"/>
      <c r="J10" s="2"/>
      <c r="K10" s="2"/>
      <c r="L10" s="2" t="s">
        <v>144</v>
      </c>
      <c r="M10" s="2"/>
      <c r="N10" s="2"/>
      <c r="O10" s="2"/>
      <c r="P10" s="2"/>
      <c r="Q10" s="2"/>
      <c r="R10" s="2"/>
      <c r="S10" s="2"/>
      <c r="T10" s="2"/>
      <c r="U10" s="2"/>
    </row>
    <row r="11" spans="2:24" ht="15" customHeight="1" x14ac:dyDescent="0.25">
      <c r="B11" s="3" t="s">
        <v>5</v>
      </c>
      <c r="C11" s="2"/>
      <c r="D11" s="2"/>
      <c r="E11" s="2" t="s">
        <v>51</v>
      </c>
      <c r="F11" s="2" t="s">
        <v>51</v>
      </c>
      <c r="G11" s="2"/>
      <c r="H11" s="2"/>
      <c r="I11" s="2"/>
      <c r="J11" s="2"/>
      <c r="K11" s="2"/>
      <c r="L11" s="2">
        <v>1</v>
      </c>
      <c r="M11" s="2"/>
      <c r="N11" s="2"/>
      <c r="O11" s="2"/>
      <c r="P11" s="2"/>
      <c r="Q11" s="2"/>
      <c r="R11" s="2"/>
      <c r="S11" s="2"/>
      <c r="T11" s="2"/>
      <c r="U11" s="2"/>
    </row>
    <row r="12" spans="2:24" ht="15" customHeight="1" x14ac:dyDescent="0.25">
      <c r="B12" s="3" t="s">
        <v>26</v>
      </c>
      <c r="C12" s="2"/>
      <c r="D12" s="2"/>
      <c r="E12" s="2" t="s">
        <v>52</v>
      </c>
      <c r="F12" s="2" t="s">
        <v>54</v>
      </c>
      <c r="G12" s="2"/>
      <c r="H12" s="2"/>
      <c r="I12" s="2"/>
      <c r="J12" s="2"/>
      <c r="K12" s="2"/>
      <c r="L12" s="2"/>
      <c r="M12" s="2"/>
      <c r="N12" s="2"/>
      <c r="O12" s="2"/>
      <c r="P12" s="2"/>
      <c r="Q12" s="2"/>
      <c r="R12" s="2"/>
      <c r="S12" s="2"/>
      <c r="T12" s="2"/>
      <c r="U12" s="2"/>
    </row>
    <row r="13" spans="2:24" x14ac:dyDescent="0.25">
      <c r="B13" s="3" t="s">
        <v>27</v>
      </c>
      <c r="C13" s="2"/>
      <c r="D13" s="2"/>
      <c r="E13" s="2" t="s">
        <v>127</v>
      </c>
      <c r="F13" s="2" t="s">
        <v>28</v>
      </c>
      <c r="G13" s="2"/>
      <c r="H13" s="2"/>
      <c r="I13" s="2"/>
      <c r="J13" s="2"/>
      <c r="K13" s="2"/>
      <c r="L13" s="2"/>
      <c r="M13" s="2"/>
      <c r="N13" s="2"/>
      <c r="O13" s="2"/>
      <c r="P13" s="2"/>
      <c r="Q13" s="2"/>
      <c r="R13" s="2"/>
      <c r="S13" s="2"/>
      <c r="T13" s="2"/>
      <c r="U13" s="2"/>
    </row>
    <row r="14" spans="2:24" x14ac:dyDescent="0.25">
      <c r="B14" s="3" t="s">
        <v>29</v>
      </c>
      <c r="C14" s="2"/>
      <c r="D14" s="2"/>
      <c r="E14" s="3" t="s">
        <v>24</v>
      </c>
      <c r="F14" s="3" t="s">
        <v>24</v>
      </c>
      <c r="G14" s="2"/>
      <c r="H14" s="2"/>
      <c r="I14" s="2"/>
      <c r="J14" s="2"/>
      <c r="K14" s="2"/>
      <c r="L14" s="2"/>
      <c r="M14" s="2"/>
      <c r="N14" s="2"/>
      <c r="O14" s="2"/>
      <c r="P14" s="2"/>
      <c r="Q14" s="2"/>
      <c r="R14" s="2"/>
      <c r="S14" s="2"/>
      <c r="T14" s="2"/>
      <c r="U14" s="2"/>
    </row>
    <row r="15" spans="2:24" x14ac:dyDescent="0.25">
      <c r="B15" s="2"/>
      <c r="C15" s="2"/>
      <c r="D15" s="2"/>
      <c r="E15" s="2"/>
      <c r="F15" s="2"/>
      <c r="G15" s="2"/>
      <c r="H15" s="2"/>
      <c r="I15" s="2"/>
      <c r="J15" s="2"/>
      <c r="K15" s="2"/>
      <c r="L15" s="2"/>
      <c r="M15" s="2"/>
      <c r="N15" s="2"/>
      <c r="O15" s="2"/>
      <c r="P15" s="2"/>
      <c r="Q15" s="2"/>
      <c r="R15" s="2"/>
      <c r="S15" s="2"/>
      <c r="T15" s="2"/>
      <c r="U15" s="2"/>
    </row>
    <row r="16" spans="2:24" x14ac:dyDescent="0.25">
      <c r="B16" s="2"/>
      <c r="C16" s="2"/>
      <c r="D16" s="2"/>
      <c r="E16" s="2"/>
      <c r="F16" s="2"/>
      <c r="G16" s="2"/>
      <c r="H16" s="2"/>
      <c r="I16" s="2"/>
      <c r="J16" s="2"/>
      <c r="K16" s="2"/>
      <c r="L16" s="2"/>
      <c r="M16" s="2"/>
      <c r="N16" s="2"/>
      <c r="O16" s="2"/>
      <c r="P16" s="2"/>
      <c r="Q16" s="2"/>
      <c r="R16" s="2"/>
      <c r="S16" s="2"/>
      <c r="T16" s="2"/>
      <c r="U16" s="2"/>
    </row>
    <row r="17" spans="2:21" x14ac:dyDescent="0.25">
      <c r="B17" s="2"/>
      <c r="C17" s="2"/>
      <c r="D17" s="2"/>
      <c r="E17" s="2"/>
      <c r="F17" s="2"/>
      <c r="G17" s="2"/>
      <c r="H17" s="2"/>
      <c r="I17" s="2"/>
      <c r="J17" s="2"/>
      <c r="K17" s="2"/>
      <c r="L17" s="2"/>
      <c r="M17" s="2"/>
      <c r="N17" s="2"/>
      <c r="O17" s="2"/>
      <c r="P17" s="2"/>
      <c r="Q17" s="2"/>
      <c r="R17" s="2"/>
      <c r="S17" s="2"/>
      <c r="T17" s="2"/>
      <c r="U17" s="2"/>
    </row>
    <row r="18" spans="2:21" x14ac:dyDescent="0.25">
      <c r="B18" s="2"/>
      <c r="C18" s="2"/>
      <c r="D18" s="2" t="s">
        <v>23</v>
      </c>
      <c r="E18" s="2" t="s">
        <v>51</v>
      </c>
      <c r="F18" s="2" t="s">
        <v>52</v>
      </c>
      <c r="G18" s="2" t="s">
        <v>28</v>
      </c>
      <c r="H18" s="3" t="s">
        <v>24</v>
      </c>
      <c r="I18" s="2" t="s">
        <v>33</v>
      </c>
      <c r="J18" s="2"/>
      <c r="K18" s="2"/>
      <c r="L18" s="2"/>
      <c r="M18" s="2"/>
      <c r="N18" s="2"/>
      <c r="O18" s="2"/>
      <c r="P18" s="2"/>
      <c r="Q18" s="2"/>
      <c r="R18" s="2"/>
      <c r="S18" s="2"/>
      <c r="T18" s="2"/>
      <c r="U18" s="2"/>
    </row>
    <row r="19" spans="2:21" x14ac:dyDescent="0.25">
      <c r="B19" s="2"/>
      <c r="C19" s="2"/>
      <c r="D19" s="3" t="s">
        <v>25</v>
      </c>
      <c r="E19" s="3" t="s">
        <v>25</v>
      </c>
      <c r="F19" s="3" t="s">
        <v>25</v>
      </c>
      <c r="G19" s="3" t="s">
        <v>25</v>
      </c>
      <c r="H19" s="3" t="s">
        <v>27</v>
      </c>
      <c r="I19" s="3" t="s">
        <v>25</v>
      </c>
      <c r="J19" s="2"/>
      <c r="K19" s="2"/>
      <c r="L19" s="2"/>
      <c r="M19" s="2"/>
      <c r="N19" s="2"/>
      <c r="O19" s="2"/>
      <c r="P19" s="2"/>
      <c r="Q19" s="2"/>
      <c r="R19" s="2"/>
      <c r="S19" s="2"/>
      <c r="T19" s="2"/>
      <c r="U19" s="2"/>
    </row>
    <row r="20" spans="2:21" x14ac:dyDescent="0.25">
      <c r="B20" s="2"/>
      <c r="C20" s="2"/>
      <c r="D20" s="3" t="s">
        <v>5</v>
      </c>
      <c r="E20" s="3" t="s">
        <v>5</v>
      </c>
      <c r="F20" s="3" t="s">
        <v>5</v>
      </c>
      <c r="G20" s="3" t="s">
        <v>5</v>
      </c>
      <c r="H20" s="2" t="s">
        <v>143</v>
      </c>
      <c r="I20" s="3" t="s">
        <v>5</v>
      </c>
      <c r="J20" s="2"/>
      <c r="K20" s="2"/>
      <c r="L20" s="2"/>
      <c r="M20" s="2"/>
      <c r="N20" s="2"/>
      <c r="O20" s="2"/>
      <c r="P20" s="2"/>
      <c r="Q20" s="2"/>
      <c r="R20" s="2"/>
      <c r="S20" s="2"/>
      <c r="T20" s="2"/>
      <c r="U20" s="2"/>
    </row>
    <row r="21" spans="2:21" x14ac:dyDescent="0.25">
      <c r="B21" s="2"/>
      <c r="C21" s="2"/>
      <c r="D21" s="3" t="s">
        <v>26</v>
      </c>
      <c r="E21" s="3" t="s">
        <v>26</v>
      </c>
      <c r="F21" s="3" t="s">
        <v>26</v>
      </c>
      <c r="G21" s="3" t="s">
        <v>26</v>
      </c>
      <c r="H21" s="2"/>
      <c r="I21" s="3" t="s">
        <v>26</v>
      </c>
      <c r="J21" s="2"/>
      <c r="K21" s="2"/>
      <c r="L21" s="2"/>
      <c r="M21" s="2"/>
      <c r="N21" s="2"/>
      <c r="O21" s="2"/>
      <c r="P21" s="2"/>
      <c r="Q21" s="2"/>
      <c r="R21" s="2"/>
      <c r="S21" s="2"/>
      <c r="T21" s="2"/>
      <c r="U21" s="2"/>
    </row>
    <row r="22" spans="2:21" ht="14.45" customHeight="1" x14ac:dyDescent="0.25">
      <c r="B22" s="2"/>
      <c r="C22" s="2"/>
      <c r="D22" s="3" t="s">
        <v>27</v>
      </c>
      <c r="E22" s="3" t="s">
        <v>27</v>
      </c>
      <c r="F22" s="3" t="s">
        <v>27</v>
      </c>
      <c r="G22" s="3" t="s">
        <v>89</v>
      </c>
      <c r="H22" s="2"/>
      <c r="I22" s="3" t="s">
        <v>89</v>
      </c>
      <c r="J22" s="2"/>
      <c r="K22" s="2"/>
      <c r="L22" s="2"/>
      <c r="M22" s="2"/>
      <c r="N22" s="2"/>
      <c r="O22" s="2"/>
      <c r="P22" s="2"/>
      <c r="Q22" s="2"/>
      <c r="R22" s="2"/>
      <c r="S22" s="2"/>
      <c r="T22" s="2"/>
      <c r="U22" s="2"/>
    </row>
    <row r="23" spans="2:21" ht="14.45" customHeight="1" x14ac:dyDescent="0.25">
      <c r="B23" s="2"/>
      <c r="C23" s="2"/>
      <c r="D23" s="3" t="s">
        <v>89</v>
      </c>
      <c r="E23" s="3" t="s">
        <v>89</v>
      </c>
      <c r="F23" s="3" t="s">
        <v>89</v>
      </c>
      <c r="G23" s="2" t="s">
        <v>143</v>
      </c>
      <c r="I23" s="2" t="s">
        <v>102</v>
      </c>
      <c r="J23" s="2"/>
      <c r="K23" s="2"/>
      <c r="L23" s="2"/>
      <c r="M23" s="2"/>
      <c r="N23" s="2"/>
      <c r="O23" s="2"/>
      <c r="P23" s="2"/>
      <c r="Q23" s="2"/>
      <c r="R23" s="2"/>
      <c r="S23" s="2"/>
      <c r="T23" s="2"/>
      <c r="U23" s="2"/>
    </row>
    <row r="24" spans="2:21" ht="14.45" customHeight="1" x14ac:dyDescent="0.25">
      <c r="B24" s="2"/>
      <c r="C24" s="2"/>
      <c r="D24" s="2"/>
      <c r="E24" s="2"/>
      <c r="F24" s="2"/>
      <c r="G24" s="2"/>
      <c r="H24" s="2"/>
      <c r="I24" s="2" t="s">
        <v>143</v>
      </c>
      <c r="J24" s="2"/>
      <c r="K24" s="2"/>
      <c r="L24" s="2"/>
      <c r="M24" s="2"/>
      <c r="N24" s="2"/>
      <c r="O24" s="2"/>
      <c r="P24" s="2"/>
      <c r="Q24" s="2"/>
      <c r="R24" s="2"/>
      <c r="S24" s="2"/>
      <c r="T24" s="2"/>
      <c r="U24" s="2"/>
    </row>
    <row r="25" spans="2:21" ht="14.45" customHeight="1" x14ac:dyDescent="0.25">
      <c r="B25" s="2"/>
      <c r="C25" s="2"/>
      <c r="D25" s="2"/>
      <c r="E25" s="2"/>
      <c r="F25" s="2"/>
      <c r="G25" s="2"/>
      <c r="H25" s="2"/>
      <c r="I25" s="2"/>
      <c r="J25" s="2"/>
      <c r="K25" s="2"/>
      <c r="L25" s="2"/>
      <c r="M25" s="2"/>
      <c r="N25" s="2"/>
      <c r="O25" s="2"/>
      <c r="P25" s="2"/>
      <c r="Q25" s="2"/>
      <c r="R25" s="2"/>
      <c r="S25" s="2"/>
      <c r="T25" s="2"/>
      <c r="U25" s="2"/>
    </row>
    <row r="26" spans="2:21" ht="3.6" customHeight="1" x14ac:dyDescent="0.25">
      <c r="B26" s="2"/>
      <c r="C26" s="2"/>
      <c r="D26" s="2"/>
      <c r="E26" s="2"/>
      <c r="F26" s="2"/>
      <c r="G26" s="2"/>
      <c r="H26" s="2"/>
      <c r="I26" s="2"/>
      <c r="J26" s="2"/>
      <c r="K26" s="2"/>
      <c r="L26" s="2"/>
      <c r="M26" s="2"/>
      <c r="N26" s="2"/>
      <c r="O26" s="2"/>
      <c r="P26" s="2"/>
      <c r="Q26" s="2"/>
      <c r="R26" s="2"/>
      <c r="S26" s="2"/>
      <c r="T26" s="2"/>
      <c r="U26" s="2"/>
    </row>
    <row r="27" spans="2:21" ht="14.45" customHeight="1" x14ac:dyDescent="0.25">
      <c r="B27" s="2"/>
      <c r="C27" s="2"/>
      <c r="D27" s="2"/>
      <c r="E27" s="2"/>
      <c r="F27" s="2"/>
      <c r="G27" s="2"/>
      <c r="H27" s="2"/>
      <c r="I27" s="2"/>
      <c r="J27" s="2"/>
      <c r="K27" s="2"/>
      <c r="L27" s="2"/>
      <c r="M27" s="2"/>
      <c r="N27" s="2"/>
      <c r="O27" s="2"/>
      <c r="P27" s="2"/>
      <c r="Q27" s="2"/>
      <c r="R27" s="2"/>
      <c r="S27" s="2"/>
      <c r="T27" s="2"/>
      <c r="U27" s="2"/>
    </row>
    <row r="28" spans="2:21" ht="14.45" customHeight="1" x14ac:dyDescent="0.25">
      <c r="B28" s="2"/>
      <c r="C28" s="2"/>
      <c r="D28" s="2"/>
      <c r="E28" s="2"/>
      <c r="F28" s="2"/>
      <c r="G28" s="2"/>
      <c r="H28" s="2"/>
      <c r="I28" s="2"/>
      <c r="J28" s="2"/>
      <c r="K28" s="2"/>
      <c r="L28" s="2"/>
      <c r="M28" s="2"/>
      <c r="N28" s="2"/>
      <c r="O28" s="2"/>
      <c r="P28" s="2"/>
      <c r="Q28" s="2"/>
      <c r="R28" s="2"/>
      <c r="S28" s="2"/>
      <c r="T28" s="2"/>
      <c r="U28" s="2"/>
    </row>
    <row r="29" spans="2:21" ht="14.45" customHeight="1" x14ac:dyDescent="0.25">
      <c r="B29" s="2"/>
      <c r="C29" s="2"/>
      <c r="D29" s="2"/>
      <c r="E29" s="2">
        <v>10</v>
      </c>
      <c r="F29" s="2"/>
      <c r="G29" s="2"/>
      <c r="H29" s="2"/>
      <c r="I29" s="2"/>
      <c r="J29" s="2"/>
      <c r="K29" s="2"/>
      <c r="L29" s="2"/>
      <c r="M29" s="2"/>
      <c r="N29" s="2"/>
      <c r="O29" s="2"/>
      <c r="P29" s="2"/>
      <c r="Q29" s="2"/>
      <c r="R29" s="2"/>
      <c r="S29" s="2"/>
      <c r="T29" s="2"/>
      <c r="U29" s="2"/>
    </row>
    <row r="30" spans="2:21" ht="14.45" customHeight="1" x14ac:dyDescent="0.25">
      <c r="B30" s="2"/>
      <c r="C30" s="2"/>
      <c r="D30" s="2"/>
      <c r="E30" s="2"/>
      <c r="F30" s="2"/>
      <c r="G30" s="2"/>
      <c r="H30" s="2"/>
      <c r="I30" s="2"/>
      <c r="J30" s="2"/>
      <c r="K30" s="2"/>
      <c r="L30" s="2"/>
      <c r="M30" s="2"/>
      <c r="N30" s="2"/>
      <c r="O30" s="2"/>
      <c r="P30" s="2"/>
      <c r="Q30" s="2"/>
      <c r="R30" s="2"/>
      <c r="S30" s="2"/>
      <c r="T30" s="2"/>
      <c r="U30" s="2"/>
    </row>
    <row r="31" spans="2:21" ht="14.45" customHeight="1" x14ac:dyDescent="0.25">
      <c r="B31" s="2"/>
      <c r="C31" s="2"/>
      <c r="D31" s="2"/>
      <c r="E31" s="2"/>
      <c r="F31" s="2"/>
      <c r="G31" s="2"/>
      <c r="H31" s="2"/>
      <c r="I31" s="2"/>
      <c r="J31" s="2"/>
      <c r="K31" s="2"/>
      <c r="L31" s="2"/>
      <c r="M31" s="2"/>
      <c r="N31" s="2"/>
      <c r="O31" s="2"/>
      <c r="P31" s="2"/>
      <c r="Q31" s="2"/>
      <c r="R31" s="2"/>
      <c r="S31" s="2"/>
      <c r="T31" s="2"/>
      <c r="U31" s="2"/>
    </row>
    <row r="32" spans="2:21" ht="14.45" customHeight="1" x14ac:dyDescent="0.25">
      <c r="B32" s="2"/>
      <c r="C32" s="2"/>
      <c r="D32" s="2"/>
      <c r="E32" s="2"/>
      <c r="F32" s="2"/>
      <c r="G32" s="2"/>
      <c r="H32" s="2"/>
      <c r="I32" s="2"/>
      <c r="J32" s="2"/>
      <c r="K32" s="2"/>
      <c r="L32" s="2"/>
      <c r="M32" s="2"/>
      <c r="N32" s="2"/>
      <c r="O32" s="2"/>
      <c r="P32" s="2"/>
      <c r="Q32" s="2"/>
      <c r="R32" s="2"/>
      <c r="S32" s="2"/>
      <c r="T32" s="2"/>
      <c r="U32" s="2"/>
    </row>
    <row r="33" spans="2:21" ht="14.45" customHeight="1" x14ac:dyDescent="0.25">
      <c r="B33" s="2"/>
      <c r="C33" s="2"/>
      <c r="D33" s="2"/>
      <c r="E33" s="2" cm="1">
        <f t="array" aca="1" ref="E33" ca="1">INDIRECT("U"&amp;E29)</f>
        <v>0</v>
      </c>
      <c r="F33" s="2"/>
      <c r="G33" s="2"/>
      <c r="H33" s="2"/>
      <c r="I33" s="2"/>
      <c r="J33" s="2"/>
      <c r="K33" s="2"/>
      <c r="L33" s="2"/>
      <c r="M33" s="2"/>
      <c r="N33" s="2"/>
      <c r="O33" s="2"/>
      <c r="P33" s="2"/>
      <c r="Q33" s="2"/>
      <c r="R33" s="2"/>
      <c r="S33" s="2"/>
      <c r="T33" s="2"/>
      <c r="U33" s="2"/>
    </row>
    <row r="34" spans="2:21" x14ac:dyDescent="0.25">
      <c r="B34" s="2"/>
      <c r="C34" s="2"/>
      <c r="D34" s="2"/>
      <c r="E34" s="2"/>
      <c r="F34" s="2"/>
      <c r="G34" s="2"/>
      <c r="H34" s="2"/>
      <c r="I34" s="2"/>
      <c r="J34" s="2"/>
      <c r="K34" s="2"/>
      <c r="L34" s="2"/>
      <c r="M34" s="2"/>
      <c r="N34" s="2"/>
      <c r="O34" s="2"/>
      <c r="P34" s="2"/>
      <c r="Q34" s="2"/>
      <c r="R34" s="2"/>
      <c r="S34" s="2"/>
      <c r="T34" s="2"/>
      <c r="U34" s="2"/>
    </row>
    <row r="35" spans="2:21" x14ac:dyDescent="0.25">
      <c r="B35" s="2" t="s">
        <v>62</v>
      </c>
      <c r="C35" s="2"/>
      <c r="D35" s="2"/>
      <c r="E35" s="11">
        <v>4</v>
      </c>
      <c r="F35" s="2"/>
      <c r="G35" s="2"/>
      <c r="H35" s="2"/>
      <c r="I35" s="2"/>
      <c r="J35" s="2"/>
      <c r="K35" s="2"/>
      <c r="L35" s="2"/>
      <c r="M35" s="2"/>
      <c r="N35" s="2"/>
      <c r="O35" s="2"/>
      <c r="P35" s="2"/>
      <c r="Q35" s="2"/>
      <c r="R35" s="2"/>
      <c r="S35" s="2"/>
      <c r="T35" s="2"/>
      <c r="U35" s="2"/>
    </row>
    <row r="36" spans="2:21" x14ac:dyDescent="0.25">
      <c r="B36" s="2" t="s">
        <v>63</v>
      </c>
      <c r="C36" s="2"/>
      <c r="D36" s="2"/>
      <c r="E36" s="11">
        <v>5</v>
      </c>
      <c r="F36" s="2"/>
      <c r="G36" s="2"/>
      <c r="H36" s="2"/>
      <c r="I36" s="2"/>
      <c r="J36" s="2"/>
      <c r="K36" s="2"/>
      <c r="L36" s="2"/>
      <c r="M36" s="2"/>
      <c r="N36" s="2"/>
      <c r="O36" s="2"/>
      <c r="P36" s="2"/>
      <c r="Q36" s="2"/>
      <c r="R36" s="2"/>
      <c r="S36" s="2"/>
      <c r="T36" s="2"/>
      <c r="U36" s="2"/>
    </row>
    <row r="37" spans="2:21" ht="16.149999999999999" customHeight="1" x14ac:dyDescent="0.25">
      <c r="B37" s="2" t="s">
        <v>32</v>
      </c>
      <c r="C37" s="2"/>
      <c r="D37" s="2"/>
      <c r="E37" s="11">
        <v>8</v>
      </c>
      <c r="F37" s="2"/>
      <c r="G37" s="2"/>
      <c r="H37" s="2"/>
      <c r="I37" s="2"/>
      <c r="J37" s="2"/>
      <c r="K37" s="2"/>
      <c r="L37" s="2"/>
      <c r="M37" s="2"/>
      <c r="N37" s="2"/>
      <c r="O37" s="2"/>
      <c r="P37" s="2"/>
      <c r="Q37" s="2"/>
      <c r="R37" s="2"/>
      <c r="S37" s="2"/>
      <c r="T37" s="2"/>
      <c r="U37" s="2"/>
    </row>
    <row r="38" spans="2:21" x14ac:dyDescent="0.25">
      <c r="B38" s="2" t="s">
        <v>78</v>
      </c>
      <c r="C38" s="2"/>
      <c r="D38" s="2"/>
      <c r="E38" s="12">
        <v>1</v>
      </c>
      <c r="F38" s="2"/>
      <c r="G38" s="2"/>
      <c r="H38" s="2"/>
      <c r="I38" s="2"/>
      <c r="J38" s="2"/>
      <c r="K38" s="2"/>
      <c r="L38" s="2"/>
      <c r="M38" s="2"/>
      <c r="N38" s="2"/>
      <c r="O38" s="2"/>
      <c r="P38" s="2"/>
      <c r="Q38" s="2"/>
      <c r="R38" s="2"/>
      <c r="S38" s="2"/>
      <c r="T38" s="2"/>
      <c r="U38" s="2"/>
    </row>
    <row r="39" spans="2:21" x14ac:dyDescent="0.25">
      <c r="B39" s="2" t="s">
        <v>79</v>
      </c>
      <c r="C39" s="2"/>
      <c r="D39" s="2"/>
      <c r="E39" s="12">
        <v>2</v>
      </c>
      <c r="F39" s="2"/>
      <c r="G39" s="2"/>
      <c r="H39" s="2"/>
      <c r="I39" s="2"/>
      <c r="J39" s="2"/>
      <c r="K39" s="2"/>
      <c r="L39" s="2"/>
      <c r="M39" s="2"/>
      <c r="N39" s="2"/>
      <c r="O39" s="2"/>
      <c r="P39" s="2"/>
      <c r="Q39" s="2"/>
      <c r="R39" s="2"/>
      <c r="S39" s="2"/>
      <c r="T39" s="2"/>
      <c r="U39" s="2"/>
    </row>
    <row r="40" spans="2:21" x14ac:dyDescent="0.25">
      <c r="B40" s="2" t="s">
        <v>26</v>
      </c>
      <c r="C40" s="2"/>
      <c r="D40" s="2"/>
      <c r="E40" s="12">
        <v>3</v>
      </c>
      <c r="F40" s="2"/>
      <c r="G40" s="2"/>
      <c r="H40" s="2"/>
      <c r="I40" s="2"/>
      <c r="J40" s="2"/>
      <c r="K40" s="2"/>
      <c r="L40" s="2"/>
      <c r="M40" s="2"/>
      <c r="N40" s="2"/>
      <c r="O40" s="2"/>
      <c r="P40" s="2"/>
      <c r="Q40" s="2"/>
      <c r="R40" s="2"/>
      <c r="S40" s="2"/>
      <c r="T40" s="2"/>
      <c r="U40" s="2"/>
    </row>
    <row r="41" spans="2:21" x14ac:dyDescent="0.25">
      <c r="B41" s="2" t="s">
        <v>89</v>
      </c>
      <c r="C41" s="2"/>
      <c r="D41" s="2"/>
      <c r="E41" s="12">
        <v>4</v>
      </c>
      <c r="F41" s="2"/>
      <c r="G41" s="2"/>
      <c r="H41" s="2"/>
      <c r="I41" s="2"/>
      <c r="J41" s="2"/>
      <c r="K41" s="2"/>
      <c r="L41" s="2"/>
      <c r="M41" s="2"/>
      <c r="N41" s="2"/>
      <c r="O41" s="2"/>
      <c r="P41" s="2"/>
      <c r="Q41" s="2"/>
      <c r="R41" s="2"/>
      <c r="S41" s="2"/>
      <c r="T41" s="2"/>
      <c r="U41" s="2"/>
    </row>
    <row r="42" spans="2:21" x14ac:dyDescent="0.25">
      <c r="B42" s="2" t="s">
        <v>143</v>
      </c>
      <c r="C42" s="2"/>
      <c r="D42" s="2"/>
      <c r="E42" s="2"/>
      <c r="F42" s="2"/>
      <c r="G42" s="2"/>
      <c r="H42" s="2"/>
      <c r="I42" s="2"/>
      <c r="J42" s="2"/>
      <c r="K42" s="2"/>
      <c r="L42" s="2"/>
      <c r="M42" s="2"/>
      <c r="N42" s="2"/>
      <c r="O42" s="2"/>
      <c r="P42" s="2"/>
      <c r="Q42" s="2"/>
      <c r="R42" s="2"/>
      <c r="S42" s="2"/>
      <c r="T42" s="2"/>
      <c r="U42" s="2"/>
    </row>
    <row r="43" spans="2:21" x14ac:dyDescent="0.25">
      <c r="B43" s="2" t="s">
        <v>81</v>
      </c>
      <c r="C43" s="2"/>
      <c r="D43" s="2"/>
      <c r="E43" s="2"/>
      <c r="F43" s="2"/>
      <c r="G43" s="2" t="s">
        <v>120</v>
      </c>
      <c r="H43" s="2"/>
      <c r="I43" s="2"/>
      <c r="J43" s="2"/>
      <c r="K43" s="2"/>
      <c r="L43" s="2"/>
      <c r="M43" s="2"/>
      <c r="N43" s="2"/>
      <c r="O43" s="2"/>
      <c r="P43" s="2"/>
      <c r="Q43" s="2"/>
      <c r="R43" s="2"/>
      <c r="S43" s="2"/>
      <c r="T43" s="2"/>
      <c r="U43" s="2"/>
    </row>
    <row r="44" spans="2:21" x14ac:dyDescent="0.25">
      <c r="B44" s="2" t="s">
        <v>82</v>
      </c>
      <c r="C44" s="2"/>
      <c r="D44" s="2"/>
      <c r="E44" s="2"/>
      <c r="F44" s="2"/>
      <c r="G44" s="2" t="s">
        <v>30</v>
      </c>
      <c r="H44" s="2"/>
      <c r="I44" s="2"/>
      <c r="J44" s="2"/>
      <c r="K44" s="2"/>
      <c r="L44" s="2"/>
      <c r="M44" s="2"/>
      <c r="N44" s="2"/>
      <c r="O44" s="2"/>
      <c r="P44" s="2"/>
      <c r="Q44" s="2"/>
      <c r="R44" s="2"/>
      <c r="S44" s="2"/>
      <c r="T44" s="2"/>
      <c r="U44" s="2"/>
    </row>
    <row r="45" spans="2:21" x14ac:dyDescent="0.25">
      <c r="B45" s="2" t="s">
        <v>83</v>
      </c>
      <c r="C45" s="2"/>
      <c r="D45" s="2"/>
      <c r="E45" s="2"/>
      <c r="F45" s="2"/>
      <c r="G45" s="2" t="s">
        <v>5</v>
      </c>
      <c r="H45" s="2"/>
      <c r="I45" s="2"/>
      <c r="J45" s="2"/>
      <c r="K45" s="2"/>
      <c r="L45" s="2"/>
      <c r="M45" s="2"/>
      <c r="N45" s="2"/>
      <c r="O45" s="2"/>
      <c r="P45" s="2"/>
      <c r="Q45" s="2"/>
      <c r="R45" s="2"/>
      <c r="S45" s="2"/>
      <c r="T45" s="2"/>
      <c r="U45" s="2"/>
    </row>
    <row r="46" spans="2:21" x14ac:dyDescent="0.25">
      <c r="B46" s="2" t="s">
        <v>30</v>
      </c>
      <c r="C46" s="2"/>
      <c r="D46" s="2"/>
      <c r="E46" s="2"/>
      <c r="F46" s="2"/>
      <c r="G46" s="2"/>
      <c r="H46" s="2"/>
      <c r="I46" s="2"/>
      <c r="J46" s="2"/>
      <c r="K46" s="2"/>
      <c r="L46" s="2"/>
      <c r="M46" s="2"/>
      <c r="N46" s="2"/>
      <c r="O46" s="2"/>
      <c r="P46" s="2"/>
      <c r="Q46" s="2"/>
      <c r="R46" s="2"/>
      <c r="S46" s="2"/>
      <c r="T46" s="2"/>
      <c r="U46" s="2"/>
    </row>
    <row r="47" spans="2:21" x14ac:dyDescent="0.25">
      <c r="B47" s="2" t="s">
        <v>89</v>
      </c>
      <c r="C47" s="2"/>
      <c r="D47" s="2"/>
      <c r="E47" s="2"/>
      <c r="F47" s="2"/>
      <c r="G47" s="2"/>
      <c r="H47" s="2"/>
      <c r="I47" s="2"/>
      <c r="J47" s="2"/>
      <c r="K47" s="2"/>
      <c r="L47" s="2"/>
      <c r="M47" s="2"/>
      <c r="N47" s="2"/>
      <c r="O47" s="2"/>
      <c r="P47" s="2"/>
      <c r="Q47" s="2"/>
      <c r="R47" s="2"/>
      <c r="S47" s="2"/>
      <c r="T47" s="2"/>
      <c r="U47" s="2"/>
    </row>
    <row r="48" spans="2:21" x14ac:dyDescent="0.25">
      <c r="B48" s="2"/>
      <c r="C48" s="2"/>
      <c r="D48" s="2"/>
      <c r="E48" s="2"/>
      <c r="F48" s="2"/>
      <c r="G48" s="2"/>
      <c r="H48" s="2"/>
      <c r="I48" s="2"/>
      <c r="J48" s="2"/>
      <c r="K48" s="2"/>
      <c r="L48" s="2"/>
      <c r="M48" s="2"/>
      <c r="N48" s="2"/>
      <c r="O48" s="2"/>
      <c r="P48" s="2"/>
      <c r="Q48" s="2"/>
      <c r="R48" s="2"/>
      <c r="S48" s="2"/>
      <c r="T48" s="2"/>
      <c r="U48" s="2"/>
    </row>
    <row r="49" spans="2:21" x14ac:dyDescent="0.25">
      <c r="B49" s="2"/>
      <c r="C49" s="2"/>
      <c r="D49" s="2"/>
      <c r="E49" s="2"/>
      <c r="F49" s="2"/>
      <c r="G49" s="2"/>
      <c r="H49" s="2"/>
      <c r="I49" s="2"/>
      <c r="J49" s="2"/>
      <c r="K49" s="2"/>
      <c r="L49" s="2"/>
      <c r="M49" s="2"/>
      <c r="N49" s="2"/>
      <c r="O49" s="2"/>
      <c r="P49" s="2"/>
      <c r="Q49" s="2"/>
      <c r="R49" s="2"/>
      <c r="S49" s="2"/>
      <c r="T49" s="2"/>
      <c r="U49" s="2"/>
    </row>
    <row r="50" spans="2:21" x14ac:dyDescent="0.25">
      <c r="B50" s="2" t="s">
        <v>96</v>
      </c>
    </row>
    <row r="51" spans="2:21" x14ac:dyDescent="0.25">
      <c r="B51" s="2" t="s">
        <v>34</v>
      </c>
    </row>
    <row r="52" spans="2:21" x14ac:dyDescent="0.25">
      <c r="B52" s="2" t="s">
        <v>97</v>
      </c>
    </row>
    <row r="53" spans="2:21" x14ac:dyDescent="0.25">
      <c r="D53" t="s">
        <v>130</v>
      </c>
    </row>
    <row r="54" spans="2:21" x14ac:dyDescent="0.25">
      <c r="B54" s="2" t="s">
        <v>96</v>
      </c>
      <c r="D54" t="s">
        <v>143</v>
      </c>
      <c r="F54" t="s">
        <v>101</v>
      </c>
    </row>
    <row r="55" spans="2:21" x14ac:dyDescent="0.25">
      <c r="B55" s="13" t="s">
        <v>66</v>
      </c>
      <c r="C55" t="b">
        <f>(Formulario!F149&lt;&gt;0)</f>
        <v>0</v>
      </c>
      <c r="D55" t="str">
        <f>IF(C$55,B$55,IF(C$56,B$56,IF(C$57,B$57,IF(C$58,B$58,IF(C$59,B$59,IF(C$60,B$60,IF(C$61,B$61,IF(C$62,B$62,IF(C$63,B$63,IF(C$64,B$64,IF(C$65,B$65,IF(C$66,B$66,""))))))))))))</f>
        <v/>
      </c>
      <c r="F55" s="1" t="s">
        <v>17</v>
      </c>
    </row>
    <row r="56" spans="2:21" x14ac:dyDescent="0.25">
      <c r="B56" s="13" t="s">
        <v>67</v>
      </c>
      <c r="C56" t="b">
        <f>(Formulario!F151&lt;&gt;0)</f>
        <v>0</v>
      </c>
      <c r="D56" t="str">
        <f>IF(C$56*(ISNA(MATCH(B$56,D$55:D55,0))),B$56,IF(C$57*(ISNA(MATCH(B$57,D$55:D55,0))),B$57,IF(C$58*(ISNA(MATCH(B$58,D$55:D55,0))),B$58,IF(C$59*(ISNA(MATCH(B$59,D$55:D55,0))),B$59,IF(C$60*(ISNA(MATCH(B$60,D$55:D55,0))),B$60,IF(C$61*(ISNA(MATCH(B$61,D$55:D55,0))),B$61,IF(C$62*(ISNA(MATCH(B$62,D$55:D55,0))),B$62,IF(C$63*(ISNA(MATCH(B$63,D$55:D55,0))),B$63,IF(C$64*(ISNA(MATCH(B$64,D$55:D55,0))),B$64,IF(C$65*(ISNA(MATCH(B$65,D$55:D55,0))),B$65,IF(C$66*(ISNA(MATCH(B$66,D$55:D55,0))),B$66,"")))))))))))</f>
        <v/>
      </c>
      <c r="F56" s="1" t="s">
        <v>18</v>
      </c>
    </row>
    <row r="57" spans="2:21" x14ac:dyDescent="0.25">
      <c r="B57" s="13" t="s">
        <v>68</v>
      </c>
      <c r="C57" t="b">
        <f>(Formulario!F153&lt;&gt;0)</f>
        <v>0</v>
      </c>
      <c r="D57" t="str">
        <f>IF(C$57*(ISNA(MATCH(B$57,D$55:D56,0))),B$57,IF(C$58*(ISNA(MATCH(B$58,D$55:D56,0))),B$58,IF(C$59*(ISNA(MATCH(B$59,D$55:D56,0))),B$59,IF(C$60*(ISNA(MATCH(B$60,D$55:D56,0))),B$60,IF(C$61*(ISNA(MATCH(B$61,D$55:D56,0))),B$61,IF(C$62*(ISNA(MATCH(B$62,D$55:D56,0))),B$62,IF(C$63*(ISNA(MATCH(B$63,D$55:D56,0))),B$63,IF(C$64*(ISNA(MATCH(B$64,D$55:D56,0))),B$64,IF(C$65*(ISNA(MATCH(B$65,D$55:D56,0))),B$65,IF(C$66*(ISNA(MATCH(B$66,D$55:D56,0))),B$66,""))))))))))</f>
        <v/>
      </c>
      <c r="F57" s="1" t="s">
        <v>19</v>
      </c>
    </row>
    <row r="58" spans="2:21" x14ac:dyDescent="0.25">
      <c r="B58" s="13" t="s">
        <v>69</v>
      </c>
      <c r="C58" t="b">
        <f>(Formulario!F155&lt;&gt;0)</f>
        <v>0</v>
      </c>
      <c r="D58" t="str">
        <f>IF(C$58*(ISNA(MATCH(B$58,D$55:D57,0))),B$58,IF(C$59*(ISNA(MATCH(B$59,D$55:D57,0))),B$59,IF(C$60*(ISNA(MATCH(B$60,D$55:D57,0))),B$60,IF(C$61*(ISNA(MATCH(B$61,D$55:D57,0))),B$61,IF(C$62*(ISNA(MATCH(B$62,D$55:D57,0))),B$62,IF(C$63*(ISNA(MATCH(B$63,D$55:D57,0))),B$63,IF(C$64*(ISNA(MATCH(B$64,D$55:D57,0))),B$64,IF(C$65*(ISNA(MATCH(B$65,D$55:D57,0))),B$65,IF(C$66*(ISNA(MATCH(B$66,D$55:D57,0))),B$66,"")))))))))</f>
        <v/>
      </c>
      <c r="F58" s="1" t="s">
        <v>1</v>
      </c>
    </row>
    <row r="59" spans="2:21" x14ac:dyDescent="0.25">
      <c r="B59" s="13" t="s">
        <v>70</v>
      </c>
      <c r="C59" t="b">
        <f>(Formulario!F157&lt;&gt;0)</f>
        <v>0</v>
      </c>
      <c r="D59" t="str">
        <f>IF(C$59*(ISNA(MATCH(B$59,D$55:D58,0))),B$59,IF(C$60*(ISNA(MATCH(B$60,D$55:D58,0))),B$60,IF(C$61*(ISNA(MATCH(B$61,D$55:D58,0))),B$61,IF(C$62*(ISNA(MATCH(B$62,D$55:D58,0))),B$62,IF(C$63*(ISNA(MATCH(B$63,D$55:D58,0))),B$63,IF(C$64*(ISNA(MATCH(B$64,D$55:D58,0))),B$64,IF(C$65*(ISNA(MATCH(B$65,D$55:D58,0))),B$65,IF(C$66*(ISNA(MATCH(B$66,D$55:D58,0))),B$66,""))))))))</f>
        <v/>
      </c>
      <c r="F59" s="1" t="s">
        <v>4</v>
      </c>
    </row>
    <row r="60" spans="2:21" x14ac:dyDescent="0.25">
      <c r="B60" s="13" t="s">
        <v>71</v>
      </c>
      <c r="C60" t="b">
        <f>(Formulario!F159&lt;&gt;0)</f>
        <v>0</v>
      </c>
      <c r="D60" t="str">
        <f>IF(C$60*(ISNA(MATCH(B$60,D$55:D59,0))),B$60,IF(C$61*(ISNA(MATCH(B$61,D$55:D59,0))),B$61,IF(C$62*(ISNA(MATCH(B$62,D$55:D59,0))),B$62,IF(C$63*(ISNA(MATCH(B$63,D$55:D59,0))),B$63,IF(C$64*(ISNA(MATCH(B$64,D$55:D59,0))),B$64,IF(C$65*(ISNA(MATCH(B$65,D$55:D59,0))),B$65,IF(C$66*(ISNA(MATCH(B$66,D$55:D59,0))),B$66,"")))))))</f>
        <v/>
      </c>
      <c r="F60" s="1" t="s">
        <v>0</v>
      </c>
    </row>
    <row r="61" spans="2:21" x14ac:dyDescent="0.25">
      <c r="B61" s="13" t="s">
        <v>72</v>
      </c>
      <c r="C61" t="b">
        <f>(Formulario!F161&lt;&gt;0)</f>
        <v>0</v>
      </c>
      <c r="D61" t="str">
        <f>IF(C$61*(ISNA(MATCH(B$61,D$55:D60,0))),B$61,IF(C$62*(ISNA(MATCH(B$62,D$55:D60,0))),B$62,IF(C$63*(ISNA(MATCH(B$63,D$55:D60,0))),B$63,IF(C$64*(ISNA(MATCH(B$64,D$55:D60,0))),B$64,IF(C$65*(ISNA(MATCH(B$65,D$55:D60,0))),B$65,IF(C$66*(ISNA(MATCH(B$66,D$55:D60,0))),B$66,""))))))</f>
        <v/>
      </c>
      <c r="F61" s="1" t="s">
        <v>2</v>
      </c>
    </row>
    <row r="62" spans="2:21" x14ac:dyDescent="0.25">
      <c r="B62" s="13" t="s">
        <v>73</v>
      </c>
      <c r="C62" t="b">
        <f>(Formulario!F163&lt;&gt;0)</f>
        <v>0</v>
      </c>
      <c r="D62" t="str">
        <f>IF(C$62*(ISNA(MATCH(B$62,D$55:D61,0))),B$62,IF(C$63*(ISNA(MATCH(B$63,D$55:D61,0))),B$63,IF(C$64*(ISNA(MATCH(B$64,D$55:D61,0))),B$64,IF(C$65*(ISNA(MATCH(B$65,D$55:D61,0))),B$65,IF(C$66*(ISNA(MATCH(B$66,D$55:D61,0))),B$66,"")))))</f>
        <v/>
      </c>
      <c r="F62" s="1" t="s">
        <v>20</v>
      </c>
    </row>
    <row r="63" spans="2:21" x14ac:dyDescent="0.25">
      <c r="B63" s="13" t="s">
        <v>74</v>
      </c>
      <c r="C63" t="b">
        <f>(Formulario!F165&lt;&gt;0)</f>
        <v>0</v>
      </c>
      <c r="D63" t="str">
        <f>IF(C$63*(ISNA(MATCH(B$63,D$55:D62,0))),B$63,IF(C$64*(ISNA(MATCH(B$64,D$55:D62,0))),B$64,IF(C$65*(ISNA(MATCH(B$65,D$55:D62,0))),B$65,IF(C$66*(ISNA(MATCH(B$66,D$55:D62,0))),B$66,""))))</f>
        <v/>
      </c>
      <c r="F63" s="1" t="s">
        <v>3</v>
      </c>
    </row>
    <row r="64" spans="2:21" x14ac:dyDescent="0.25">
      <c r="B64" s="13" t="s">
        <v>75</v>
      </c>
      <c r="C64" t="b">
        <f>(Formulario!F167&lt;&gt;0)</f>
        <v>0</v>
      </c>
      <c r="D64" t="str">
        <f>IF(C$64*(ISNA(MATCH(B$64,D$55:D63,0))),B$64,IF(C$65*(ISNA(MATCH(B$65,D$55:D63,0))),B$65,IF(C$66*(ISNA(MATCH(B$66,D$55:D63,0))),B$66,"")))</f>
        <v/>
      </c>
    </row>
    <row r="65" spans="2:4" x14ac:dyDescent="0.25">
      <c r="B65" s="13" t="s">
        <v>76</v>
      </c>
      <c r="C65" t="b">
        <f>(Formulario!F169&lt;&gt;0)</f>
        <v>0</v>
      </c>
      <c r="D65" t="str">
        <f>IF(C$65*(ISNA(MATCH(B$65,D$55:D64,0))),B$65,IF(C$66*(ISNA(MATCH(B$66,D$55:D64,0))),B$66,""))</f>
        <v/>
      </c>
    </row>
    <row r="66" spans="2:4" x14ac:dyDescent="0.25">
      <c r="B66" s="13" t="s">
        <v>77</v>
      </c>
      <c r="C66" t="b">
        <f>(Formulario!F171&lt;&gt;0)</f>
        <v>0</v>
      </c>
      <c r="D66" t="str">
        <f>IF(C$66*(ISNA(MATCH(B$66,D$55:D65,0))),B$66,"")</f>
        <v/>
      </c>
    </row>
    <row r="67" spans="2:4" x14ac:dyDescent="0.25">
      <c r="B67" s="2"/>
    </row>
    <row r="68" spans="2:4" x14ac:dyDescent="0.25">
      <c r="B68" s="2"/>
    </row>
    <row r="69" spans="2:4" x14ac:dyDescent="0.25">
      <c r="B69" s="2"/>
    </row>
  </sheetData>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76B3-6E00-4636-81A4-D7F57CFE293A}">
  <sheetPr>
    <pageSetUpPr fitToPage="1"/>
  </sheetPr>
  <dimension ref="A1:BA348"/>
  <sheetViews>
    <sheetView tabSelected="1" view="pageLayout" zoomScale="70" zoomScaleNormal="100" zoomScalePageLayoutView="70" workbookViewId="0">
      <selection activeCell="G41" sqref="G41:S41"/>
    </sheetView>
  </sheetViews>
  <sheetFormatPr baseColWidth="10" defaultColWidth="0" defaultRowHeight="15" customHeight="1" zeroHeight="1" x14ac:dyDescent="0.25"/>
  <cols>
    <col min="1" max="27" width="3.7109375" style="2" customWidth="1"/>
    <col min="28" max="28" width="1.85546875" hidden="1" customWidth="1"/>
    <col min="29" max="33" width="3.7109375" hidden="1" customWidth="1"/>
    <col min="34" max="53" width="0" hidden="1" customWidth="1"/>
    <col min="54" max="16384" width="3.7109375" hidden="1"/>
  </cols>
  <sheetData>
    <row r="1" spans="1:52" ht="15" customHeight="1" x14ac:dyDescent="0.2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row>
    <row r="2" spans="1:52" ht="15" customHeight="1" x14ac:dyDescent="0.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row>
    <row r="3" spans="1:52" ht="15" customHeight="1" x14ac:dyDescent="0.25">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row>
    <row r="4" spans="1:52" ht="15" customHeight="1" x14ac:dyDescent="0.25">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row>
    <row r="5" spans="1:52" ht="1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row>
    <row r="6" spans="1:52" ht="15" customHeight="1" x14ac:dyDescent="0.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row>
    <row r="7" spans="1:52" ht="15" customHeight="1" x14ac:dyDescent="0.25">
      <c r="A7" s="211"/>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row>
    <row r="8" spans="1:52" ht="15" customHeight="1" x14ac:dyDescent="0.25">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row>
    <row r="9" spans="1:52" ht="15" customHeight="1" x14ac:dyDescent="0.25">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row>
    <row r="10" spans="1:52" ht="15" customHeight="1" x14ac:dyDescent="0.25">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row>
    <row r="11" spans="1:52" ht="15" customHeight="1" x14ac:dyDescent="0.25">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row>
    <row r="12" spans="1:52" ht="15" customHeight="1" x14ac:dyDescent="0.25">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row>
    <row r="13" spans="1:52" ht="15" customHeight="1" x14ac:dyDescent="0.25">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row>
    <row r="14" spans="1:52" ht="15" customHeight="1" x14ac:dyDescent="0.25">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15" customHeight="1" x14ac:dyDescent="0.25">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ht="15" customHeight="1" x14ac:dyDescent="0.25">
      <c r="A16" s="211"/>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15" customHeight="1" x14ac:dyDescent="0.25">
      <c r="A17" s="211"/>
      <c r="B17" s="211"/>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spans="1:52" ht="15" customHeight="1" x14ac:dyDescent="0.25">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
      <c r="AC18" s="2"/>
      <c r="AD18" s="2"/>
      <c r="AE18" s="2"/>
      <c r="AF18" s="2"/>
      <c r="AG18" s="2"/>
      <c r="AH18" s="2"/>
      <c r="AI18" s="2"/>
      <c r="AJ18" s="2"/>
      <c r="AK18" s="2"/>
      <c r="AL18" s="2"/>
      <c r="AM18" s="2"/>
      <c r="AN18" s="2"/>
      <c r="AO18" s="2"/>
      <c r="AP18" s="2"/>
      <c r="AQ18" s="2"/>
      <c r="AR18" s="2"/>
      <c r="AS18" s="2"/>
      <c r="AT18" s="2"/>
      <c r="AU18" s="2"/>
      <c r="AV18" s="2"/>
      <c r="AW18" s="2"/>
      <c r="AX18" s="2"/>
      <c r="AY18" s="2"/>
      <c r="AZ18" s="2"/>
    </row>
    <row r="19" spans="1:52" ht="15" customHeight="1" x14ac:dyDescent="0.25">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5" customHeight="1" x14ac:dyDescent="0.25">
      <c r="A20" s="50" t="s">
        <v>6</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52" ht="15" customHeight="1" x14ac:dyDescent="0.2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1:52" ht="15" customHeigh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spans="1:52" ht="15" customHeight="1" x14ac:dyDescent="0.2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1:52" ht="15" customHeight="1" x14ac:dyDescent="0.2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spans="1:52" ht="15" customHeight="1"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ht="15" customHeight="1" x14ac:dyDescent="0.25">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
      <c r="AC26" s="2"/>
      <c r="AD26" s="2"/>
      <c r="AE26" s="2"/>
      <c r="AF26" s="2"/>
      <c r="AG26" s="2"/>
      <c r="AH26" s="2"/>
      <c r="AI26" s="2"/>
      <c r="AJ26" s="2"/>
      <c r="AK26" s="2"/>
      <c r="AL26" s="2"/>
      <c r="AM26" s="2"/>
      <c r="AN26" s="2"/>
      <c r="AO26" s="2"/>
      <c r="AP26" s="2"/>
      <c r="AQ26" s="2"/>
      <c r="AR26" s="2"/>
      <c r="AS26" s="2"/>
      <c r="AT26" s="2"/>
      <c r="AU26" s="2"/>
      <c r="AV26" s="2"/>
      <c r="AW26" s="2"/>
      <c r="AX26" s="2"/>
      <c r="AY26" s="2"/>
      <c r="AZ26" s="2"/>
    </row>
    <row r="27" spans="1:52" ht="15" customHeight="1" x14ac:dyDescent="0.25">
      <c r="A27" s="51" t="s">
        <v>7</v>
      </c>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15" customHeight="1" x14ac:dyDescent="0.25">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2"/>
      <c r="AC28" s="2"/>
      <c r="AD28" s="2"/>
      <c r="AE28" s="2"/>
      <c r="AF28" s="2"/>
      <c r="AG28" s="2"/>
      <c r="AH28" s="2"/>
      <c r="AI28" s="2"/>
      <c r="AJ28" s="2"/>
      <c r="AK28" s="2"/>
      <c r="AL28" s="2"/>
      <c r="AM28" s="2"/>
      <c r="AN28" s="2"/>
      <c r="AO28" s="2"/>
      <c r="AP28" s="2"/>
      <c r="AQ28" s="2"/>
      <c r="AR28" s="2"/>
      <c r="AS28" s="2"/>
      <c r="AT28" s="2"/>
      <c r="AU28" s="2"/>
      <c r="AV28" s="2"/>
      <c r="AW28" s="2"/>
      <c r="AX28" s="2"/>
      <c r="AY28" s="2"/>
      <c r="AZ28" s="2"/>
    </row>
    <row r="29" spans="1:52" ht="15" customHeight="1" x14ac:dyDescent="0.2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1:52" ht="15" customHeight="1" x14ac:dyDescent="0.2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15" customHeight="1" x14ac:dyDescent="0.25">
      <c r="A31" s="52" t="s">
        <v>8</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ht="15" customHeight="1" x14ac:dyDescent="0.25">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2"/>
      <c r="AC33" s="2"/>
      <c r="AD33" s="2"/>
      <c r="AE33" s="2"/>
      <c r="AF33" s="2"/>
      <c r="AG33" s="2"/>
      <c r="AH33" s="2"/>
      <c r="AI33" s="2"/>
      <c r="AJ33" s="2"/>
      <c r="AK33" s="2"/>
      <c r="AL33" s="2"/>
      <c r="AM33" s="2"/>
      <c r="AN33" s="2"/>
      <c r="AO33" s="2"/>
      <c r="AP33" s="2"/>
      <c r="AQ33" s="2"/>
      <c r="AR33" s="2"/>
      <c r="AS33" s="2"/>
      <c r="AT33" s="2"/>
      <c r="AU33" s="2"/>
      <c r="AV33" s="2"/>
      <c r="AW33" s="2"/>
      <c r="AX33" s="2"/>
      <c r="AY33" s="2"/>
      <c r="AZ33" s="2"/>
    </row>
    <row r="34" spans="1:52" ht="15" customHeight="1"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2"/>
      <c r="AC34" s="2"/>
      <c r="AD34" s="2"/>
      <c r="AE34" s="2"/>
      <c r="AF34" s="2"/>
      <c r="AG34" s="2"/>
      <c r="AH34" s="2"/>
      <c r="AI34" s="2"/>
      <c r="AJ34" s="2"/>
      <c r="AK34" s="2"/>
      <c r="AL34" s="2"/>
      <c r="AM34" s="2"/>
      <c r="AN34" s="2"/>
      <c r="AO34" s="2"/>
      <c r="AP34" s="2"/>
      <c r="AQ34" s="2"/>
      <c r="AR34" s="2"/>
      <c r="AS34" s="2"/>
      <c r="AT34" s="2"/>
      <c r="AU34" s="2"/>
      <c r="AV34" s="2"/>
      <c r="AW34" s="2"/>
      <c r="AX34" s="2"/>
      <c r="AY34" s="2"/>
      <c r="AZ34" s="2"/>
    </row>
    <row r="35" spans="1:52" ht="15" customHeight="1" x14ac:dyDescent="0.25">
      <c r="A35" s="73" t="s">
        <v>9</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2"/>
      <c r="AC35" s="2"/>
      <c r="AD35" s="2"/>
      <c r="AE35" s="2"/>
      <c r="AF35" s="2"/>
      <c r="AG35" s="2"/>
      <c r="AH35" s="2"/>
      <c r="AI35" s="2"/>
      <c r="AJ35" s="2"/>
      <c r="AK35" s="2"/>
      <c r="AL35" s="2"/>
      <c r="AM35" s="2"/>
      <c r="AN35" s="2"/>
      <c r="AO35" s="2"/>
      <c r="AP35" s="2"/>
      <c r="AQ35" s="2"/>
      <c r="AR35" s="2"/>
      <c r="AS35" s="2"/>
      <c r="AT35" s="2"/>
      <c r="AU35" s="2"/>
      <c r="AV35" s="2"/>
      <c r="AW35" s="2"/>
      <c r="AX35" s="2"/>
      <c r="AY35" s="2"/>
      <c r="AZ35" s="2"/>
    </row>
    <row r="36" spans="1:52" ht="15" customHeight="1"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2"/>
      <c r="AC36" s="2"/>
      <c r="AD36" s="2"/>
      <c r="AE36" s="2"/>
      <c r="AF36" s="2"/>
      <c r="AG36" s="2"/>
      <c r="AH36" s="2"/>
      <c r="AI36" s="2"/>
      <c r="AJ36" s="2"/>
      <c r="AK36" s="2"/>
      <c r="AL36" s="2"/>
      <c r="AM36" s="2"/>
      <c r="AN36" s="2"/>
      <c r="AO36" s="2"/>
      <c r="AP36" s="2"/>
      <c r="AQ36" s="2"/>
      <c r="AR36" s="2"/>
      <c r="AS36" s="2"/>
      <c r="AT36" s="2"/>
      <c r="AU36" s="2"/>
      <c r="AV36" s="2"/>
      <c r="AW36" s="2"/>
      <c r="AX36" s="2"/>
      <c r="AY36" s="2"/>
      <c r="AZ36" s="2"/>
    </row>
    <row r="37" spans="1:52" ht="15" customHeight="1" x14ac:dyDescent="0.25">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ht="15" customHeight="1" x14ac:dyDescent="0.25">
      <c r="A38" s="212"/>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
      <c r="AC38" s="2"/>
      <c r="AD38" s="2"/>
      <c r="AE38" s="2"/>
      <c r="AF38" s="2"/>
      <c r="AG38" s="2"/>
      <c r="AH38" s="2"/>
      <c r="AI38" s="2"/>
      <c r="AJ38" s="2"/>
      <c r="AK38" s="2"/>
      <c r="AL38" s="2"/>
      <c r="AM38" s="2"/>
      <c r="AN38" s="2"/>
      <c r="AO38" s="2"/>
      <c r="AP38" s="2"/>
      <c r="AQ38" s="2"/>
      <c r="AR38" s="2"/>
      <c r="AS38" s="2"/>
      <c r="AT38" s="2"/>
      <c r="AU38" s="2"/>
      <c r="AV38" s="2"/>
      <c r="AW38" s="2"/>
      <c r="AX38" s="2"/>
      <c r="AY38" s="2"/>
      <c r="AZ38" s="2"/>
    </row>
    <row r="39" spans="1:52" ht="15" customHeight="1" x14ac:dyDescent="0.25">
      <c r="A39" s="75" t="s">
        <v>133</v>
      </c>
      <c r="B39" s="77"/>
      <c r="C39" s="81" t="s">
        <v>11</v>
      </c>
      <c r="D39" s="82"/>
      <c r="E39" s="82"/>
      <c r="F39" s="82"/>
      <c r="G39" s="82"/>
      <c r="H39" s="82"/>
      <c r="I39" s="82"/>
      <c r="J39" s="82"/>
      <c r="K39" s="82"/>
      <c r="L39" s="82"/>
      <c r="M39" s="82"/>
      <c r="N39" s="82"/>
      <c r="O39" s="82"/>
      <c r="P39" s="82"/>
      <c r="Q39" s="82"/>
      <c r="R39" s="82"/>
      <c r="S39" s="82"/>
      <c r="T39" s="82"/>
      <c r="U39" s="82"/>
      <c r="V39" s="83"/>
      <c r="W39" s="75"/>
      <c r="X39" s="76"/>
      <c r="Y39" s="76"/>
      <c r="Z39" s="76"/>
      <c r="AA39" s="77"/>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15" customHeight="1" x14ac:dyDescent="0.25">
      <c r="A40" s="78"/>
      <c r="B40" s="80"/>
      <c r="C40" s="84"/>
      <c r="D40" s="85"/>
      <c r="E40" s="85"/>
      <c r="F40" s="85"/>
      <c r="G40" s="85"/>
      <c r="H40" s="85"/>
      <c r="I40" s="85"/>
      <c r="J40" s="85"/>
      <c r="K40" s="85"/>
      <c r="L40" s="85"/>
      <c r="M40" s="85"/>
      <c r="N40" s="85"/>
      <c r="O40" s="85"/>
      <c r="P40" s="85"/>
      <c r="Q40" s="85"/>
      <c r="R40" s="85"/>
      <c r="S40" s="85"/>
      <c r="T40" s="85"/>
      <c r="U40" s="85"/>
      <c r="V40" s="86"/>
      <c r="W40" s="78"/>
      <c r="X40" s="79"/>
      <c r="Y40" s="79"/>
      <c r="Z40" s="79"/>
      <c r="AA40" s="80"/>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1:52" ht="15" customHeight="1" x14ac:dyDescent="0.25">
      <c r="A41" s="87" t="s">
        <v>13</v>
      </c>
      <c r="B41" s="88"/>
      <c r="C41" s="88"/>
      <c r="D41" s="88"/>
      <c r="E41" s="88"/>
      <c r="F41" s="89"/>
      <c r="G41" s="148"/>
      <c r="H41" s="149"/>
      <c r="I41" s="149"/>
      <c r="J41" s="149"/>
      <c r="K41" s="149"/>
      <c r="L41" s="149"/>
      <c r="M41" s="149"/>
      <c r="N41" s="149"/>
      <c r="O41" s="149"/>
      <c r="P41" s="149"/>
      <c r="Q41" s="149"/>
      <c r="R41" s="149"/>
      <c r="S41" s="149"/>
      <c r="T41" s="153" t="s">
        <v>50</v>
      </c>
      <c r="U41" s="153"/>
      <c r="V41" s="153"/>
      <c r="W41" s="150"/>
      <c r="X41" s="151"/>
      <c r="Y41" s="151"/>
      <c r="Z41" s="151"/>
      <c r="AA41" s="15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1:52" ht="15" customHeight="1" x14ac:dyDescent="0.25">
      <c r="A42" s="87" t="s">
        <v>14</v>
      </c>
      <c r="B42" s="88"/>
      <c r="C42" s="88"/>
      <c r="D42" s="88"/>
      <c r="E42" s="88"/>
      <c r="F42" s="89"/>
      <c r="G42" s="203"/>
      <c r="H42" s="204"/>
      <c r="I42" s="204"/>
      <c r="J42" s="204"/>
      <c r="K42" s="204"/>
      <c r="L42" s="204"/>
      <c r="M42" s="204"/>
      <c r="N42" s="204"/>
      <c r="O42" s="204"/>
      <c r="P42" s="218" t="s">
        <v>153</v>
      </c>
      <c r="Q42" s="219"/>
      <c r="R42" s="219"/>
      <c r="S42" s="219"/>
      <c r="T42" s="220"/>
      <c r="U42" s="203"/>
      <c r="V42" s="204"/>
      <c r="W42" s="204"/>
      <c r="X42" s="204"/>
      <c r="Y42" s="204"/>
      <c r="Z42" s="204"/>
      <c r="AA42" s="205"/>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1:52" ht="15" customHeight="1" x14ac:dyDescent="0.25">
      <c r="A43" s="87" t="s">
        <v>15</v>
      </c>
      <c r="B43" s="88"/>
      <c r="C43" s="88"/>
      <c r="D43" s="88"/>
      <c r="E43" s="88"/>
      <c r="F43" s="89"/>
      <c r="G43" s="223"/>
      <c r="H43" s="221"/>
      <c r="I43" s="221"/>
      <c r="J43" s="221"/>
      <c r="K43" s="221"/>
      <c r="L43" s="221"/>
      <c r="M43" s="221"/>
      <c r="N43" s="221"/>
      <c r="O43" s="222"/>
      <c r="P43" s="218" t="s">
        <v>154</v>
      </c>
      <c r="Q43" s="219"/>
      <c r="R43" s="219"/>
      <c r="S43" s="219"/>
      <c r="T43" s="220"/>
      <c r="U43" s="221"/>
      <c r="V43" s="221"/>
      <c r="W43" s="221"/>
      <c r="X43" s="221"/>
      <c r="Y43" s="221"/>
      <c r="Z43" s="221"/>
      <c r="AA43" s="222"/>
      <c r="AB43" s="2"/>
      <c r="AC43" s="2"/>
      <c r="AD43" s="2"/>
      <c r="AE43" s="2"/>
      <c r="AF43" s="2"/>
      <c r="AG43" s="2"/>
      <c r="AH43" s="2"/>
      <c r="AI43" s="2"/>
      <c r="AJ43" s="2"/>
      <c r="AK43" s="2"/>
      <c r="AL43" s="2"/>
      <c r="AM43" s="2"/>
      <c r="AN43" s="2"/>
      <c r="AO43" s="2"/>
      <c r="AP43" s="2"/>
      <c r="AQ43" s="2"/>
      <c r="AR43" s="2"/>
      <c r="AS43" s="2"/>
      <c r="AT43" s="2"/>
      <c r="AU43" s="2"/>
      <c r="AV43" s="2"/>
      <c r="AW43" s="2"/>
      <c r="AX43" s="2"/>
      <c r="AY43" s="2"/>
      <c r="AZ43" s="2"/>
    </row>
    <row r="44" spans="1:52" ht="15" customHeight="1" x14ac:dyDescent="0.25">
      <c r="A44" s="90" t="s">
        <v>12</v>
      </c>
      <c r="B44" s="91"/>
      <c r="C44" s="91"/>
      <c r="D44" s="91"/>
      <c r="E44" s="92"/>
      <c r="F44" s="207"/>
      <c r="G44" s="208"/>
      <c r="H44" s="208"/>
      <c r="I44" s="208"/>
      <c r="J44" s="208"/>
      <c r="K44" s="153" t="s">
        <v>135</v>
      </c>
      <c r="L44" s="153"/>
      <c r="M44" s="153"/>
      <c r="N44" s="153"/>
      <c r="O44" s="206"/>
      <c r="P44" s="206"/>
      <c r="Q44" s="206"/>
      <c r="R44" s="153" t="s">
        <v>48</v>
      </c>
      <c r="S44" s="153"/>
      <c r="T44" s="153"/>
      <c r="U44" s="153"/>
      <c r="V44" s="153"/>
      <c r="W44" s="53"/>
      <c r="X44" s="53"/>
      <c r="Y44" s="53"/>
      <c r="Z44" s="53"/>
      <c r="AA44" s="53"/>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ht="15" customHeight="1" x14ac:dyDescent="0.25">
      <c r="A45" s="93"/>
      <c r="B45" s="94"/>
      <c r="C45" s="94"/>
      <c r="D45" s="94"/>
      <c r="E45" s="95"/>
      <c r="F45" s="209"/>
      <c r="G45" s="210"/>
      <c r="H45" s="210"/>
      <c r="I45" s="210"/>
      <c r="J45" s="210"/>
      <c r="K45" s="153" t="s">
        <v>47</v>
      </c>
      <c r="L45" s="153"/>
      <c r="M45" s="153"/>
      <c r="N45" s="153"/>
      <c r="O45" s="150"/>
      <c r="P45" s="151"/>
      <c r="Q45" s="152"/>
      <c r="R45" s="153" t="s">
        <v>49</v>
      </c>
      <c r="S45" s="153"/>
      <c r="T45" s="153"/>
      <c r="U45" s="153"/>
      <c r="V45" s="153"/>
      <c r="W45" s="203"/>
      <c r="X45" s="204"/>
      <c r="Y45" s="204"/>
      <c r="Z45" s="204"/>
      <c r="AA45" s="205"/>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ht="15" customHeight="1" x14ac:dyDescent="0.25">
      <c r="A46" s="57" t="s">
        <v>132</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9"/>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1:52" ht="15" customHeight="1" x14ac:dyDescent="0.25">
      <c r="A47" s="18"/>
      <c r="B47" s="14" t="s">
        <v>17</v>
      </c>
      <c r="C47" s="17"/>
      <c r="D47" s="18"/>
      <c r="E47" s="14" t="s">
        <v>18</v>
      </c>
      <c r="F47" s="17"/>
      <c r="G47" s="18"/>
      <c r="H47" s="14" t="s">
        <v>19</v>
      </c>
      <c r="I47" s="17"/>
      <c r="J47" s="18"/>
      <c r="K47" s="14" t="s">
        <v>1</v>
      </c>
      <c r="L47" s="17"/>
      <c r="M47" s="18"/>
      <c r="N47" s="14" t="s">
        <v>4</v>
      </c>
      <c r="O47" s="17"/>
      <c r="P47" s="18"/>
      <c r="Q47" s="14" t="s">
        <v>0</v>
      </c>
      <c r="R47" s="17"/>
      <c r="S47" s="18"/>
      <c r="T47" s="14" t="s">
        <v>2</v>
      </c>
      <c r="U47" s="17"/>
      <c r="V47" s="18"/>
      <c r="W47" s="14" t="s">
        <v>20</v>
      </c>
      <c r="X47" s="17"/>
      <c r="Y47" s="18"/>
      <c r="Z47" s="14" t="s">
        <v>3</v>
      </c>
      <c r="AA47" s="17"/>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ht="15" customHeight="1" x14ac:dyDescent="0.25">
      <c r="A48" s="126" t="s">
        <v>131</v>
      </c>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2"/>
      <c r="AC48" s="2"/>
      <c r="AD48" s="2"/>
      <c r="AE48" s="2"/>
      <c r="AF48" s="2"/>
      <c r="AG48" s="2"/>
      <c r="AH48" s="2"/>
      <c r="AI48" s="2"/>
      <c r="AJ48" s="2"/>
      <c r="AK48" s="2"/>
      <c r="AL48" s="2"/>
      <c r="AM48" s="2"/>
      <c r="AN48" s="2"/>
      <c r="AO48" s="2"/>
      <c r="AP48" s="2"/>
      <c r="AQ48" s="2"/>
      <c r="AR48" s="2"/>
      <c r="AS48" s="2"/>
      <c r="AT48" s="2"/>
      <c r="AU48" s="2"/>
      <c r="AV48" s="2"/>
      <c r="AW48" s="2"/>
      <c r="AX48" s="2"/>
      <c r="AY48" s="2"/>
      <c r="AZ48" s="2"/>
    </row>
    <row r="49" spans="1:52" ht="15" customHeight="1" x14ac:dyDescent="0.25">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52" ht="15" customHeight="1" x14ac:dyDescent="0.25">
      <c r="A50" s="213"/>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1:52" ht="15" customHeight="1" x14ac:dyDescent="0.25">
      <c r="A51" s="216"/>
      <c r="B51" s="74"/>
      <c r="C51" s="74"/>
      <c r="D51" s="74"/>
      <c r="E51" s="74"/>
      <c r="F51" s="74"/>
      <c r="G51" s="74"/>
      <c r="H51" s="74"/>
      <c r="I51" s="74"/>
      <c r="J51" s="74"/>
      <c r="K51" s="74"/>
      <c r="L51" s="74"/>
      <c r="M51" s="74"/>
      <c r="N51" s="214"/>
      <c r="O51" s="74"/>
      <c r="P51" s="74"/>
      <c r="Q51" s="74"/>
      <c r="R51" s="74"/>
      <c r="S51" s="74"/>
      <c r="T51" s="74"/>
      <c r="U51" s="74"/>
      <c r="V51" s="74"/>
      <c r="W51" s="74"/>
      <c r="X51" s="74"/>
      <c r="Y51" s="74"/>
      <c r="Z51" s="74"/>
      <c r="AA51" s="215"/>
      <c r="AB51" s="2"/>
      <c r="AD51" s="2"/>
      <c r="AE51" s="2"/>
      <c r="AF51" s="2"/>
      <c r="AG51" s="2"/>
      <c r="AH51" s="2"/>
      <c r="AI51" s="2"/>
      <c r="AJ51" s="2"/>
      <c r="AK51" s="2"/>
      <c r="AL51" s="2"/>
      <c r="AM51" s="2"/>
      <c r="AN51" s="2"/>
      <c r="AO51" s="2"/>
      <c r="AP51" s="2"/>
      <c r="AQ51" s="2"/>
      <c r="AR51" s="2"/>
      <c r="AS51" s="2"/>
      <c r="AT51" s="2"/>
      <c r="AU51" s="2"/>
      <c r="AV51" s="2"/>
      <c r="AW51" s="2"/>
      <c r="AX51" s="2"/>
      <c r="AY51" s="2"/>
      <c r="AZ51" s="2"/>
    </row>
    <row r="52" spans="1:52" ht="15" customHeight="1" x14ac:dyDescent="0.25">
      <c r="A52" s="216"/>
      <c r="B52" s="74"/>
      <c r="C52" s="74"/>
      <c r="D52" s="74"/>
      <c r="E52" s="74"/>
      <c r="F52" s="74"/>
      <c r="G52" s="74"/>
      <c r="H52" s="74"/>
      <c r="I52" s="74"/>
      <c r="J52" s="74"/>
      <c r="K52" s="74"/>
      <c r="L52" s="74"/>
      <c r="M52" s="74"/>
      <c r="N52" s="214"/>
      <c r="O52" s="74"/>
      <c r="P52" s="74"/>
      <c r="Q52" s="74"/>
      <c r="R52" s="74"/>
      <c r="S52" s="74"/>
      <c r="T52" s="74"/>
      <c r="U52" s="74"/>
      <c r="V52" s="74"/>
      <c r="W52" s="74"/>
      <c r="X52" s="74"/>
      <c r="Y52" s="74"/>
      <c r="Z52" s="74"/>
      <c r="AA52" s="215"/>
      <c r="AB52" s="2"/>
      <c r="AD52" s="2"/>
      <c r="AE52" s="2"/>
      <c r="AF52" s="2"/>
      <c r="AG52" s="2"/>
      <c r="AH52" s="2"/>
      <c r="AI52" s="2"/>
      <c r="AJ52" s="2"/>
      <c r="AK52" s="2"/>
      <c r="AL52" s="2"/>
      <c r="AM52" s="2"/>
      <c r="AN52" s="2"/>
      <c r="AO52" s="2"/>
      <c r="AP52" s="2"/>
      <c r="AQ52" s="2"/>
      <c r="AR52" s="2"/>
      <c r="AS52" s="2"/>
      <c r="AT52" s="2"/>
      <c r="AU52" s="2"/>
      <c r="AV52" s="2"/>
      <c r="AW52" s="2"/>
      <c r="AX52" s="2"/>
      <c r="AY52" s="2"/>
      <c r="AZ52" s="2"/>
    </row>
    <row r="53" spans="1:52" ht="15" customHeight="1" x14ac:dyDescent="0.25">
      <c r="A53" s="216"/>
      <c r="B53" s="74"/>
      <c r="C53" s="74"/>
      <c r="D53" s="74"/>
      <c r="E53" s="74"/>
      <c r="F53" s="74"/>
      <c r="G53" s="74"/>
      <c r="H53" s="74"/>
      <c r="I53" s="74"/>
      <c r="J53" s="74"/>
      <c r="K53" s="74"/>
      <c r="L53" s="74"/>
      <c r="M53" s="74"/>
      <c r="N53" s="214"/>
      <c r="O53" s="74"/>
      <c r="P53" s="74"/>
      <c r="Q53" s="74"/>
      <c r="R53" s="74"/>
      <c r="S53" s="74"/>
      <c r="T53" s="74"/>
      <c r="U53" s="74"/>
      <c r="V53" s="74"/>
      <c r="W53" s="74"/>
      <c r="X53" s="74"/>
      <c r="Y53" s="74"/>
      <c r="Z53" s="74"/>
      <c r="AA53" s="215"/>
      <c r="AB53" s="2"/>
      <c r="AD53" s="2"/>
      <c r="AE53" s="2"/>
      <c r="AF53" s="2"/>
      <c r="AG53" s="2"/>
      <c r="AH53" s="2"/>
      <c r="AI53" s="2"/>
      <c r="AJ53" s="2"/>
      <c r="AK53" s="2"/>
      <c r="AL53" s="2"/>
      <c r="AM53" s="2"/>
      <c r="AN53" s="2"/>
      <c r="AO53" s="2"/>
      <c r="AP53" s="2"/>
      <c r="AQ53" s="2"/>
      <c r="AR53" s="2"/>
      <c r="AS53" s="2"/>
      <c r="AT53" s="2"/>
      <c r="AU53" s="2"/>
      <c r="AV53" s="2"/>
      <c r="AW53" s="2"/>
      <c r="AX53" s="2"/>
      <c r="AY53" s="2"/>
      <c r="AZ53" s="2"/>
    </row>
    <row r="54" spans="1:52" ht="15" customHeight="1" x14ac:dyDescent="0.25">
      <c r="A54" s="216"/>
      <c r="B54" s="74"/>
      <c r="C54" s="74"/>
      <c r="D54" s="74"/>
      <c r="E54" s="74"/>
      <c r="F54" s="74"/>
      <c r="G54" s="74"/>
      <c r="H54" s="74"/>
      <c r="I54" s="74"/>
      <c r="J54" s="74"/>
      <c r="K54" s="74"/>
      <c r="L54" s="74"/>
      <c r="M54" s="74"/>
      <c r="N54" s="214"/>
      <c r="O54" s="74"/>
      <c r="P54" s="74"/>
      <c r="Q54" s="74"/>
      <c r="R54" s="74"/>
      <c r="S54" s="74"/>
      <c r="T54" s="74"/>
      <c r="U54" s="74"/>
      <c r="V54" s="74"/>
      <c r="W54" s="74"/>
      <c r="X54" s="74"/>
      <c r="Y54" s="74"/>
      <c r="Z54" s="74"/>
      <c r="AA54" s="215"/>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ht="15" customHeight="1" x14ac:dyDescent="0.25">
      <c r="A55" s="216"/>
      <c r="B55" s="105"/>
      <c r="C55" s="105"/>
      <c r="D55" s="105"/>
      <c r="E55" s="105"/>
      <c r="F55" s="105"/>
      <c r="G55" s="105"/>
      <c r="H55" s="105"/>
      <c r="I55" s="105"/>
      <c r="J55" s="105"/>
      <c r="K55" s="105"/>
      <c r="L55" s="105"/>
      <c r="M55" s="105"/>
      <c r="N55" s="214"/>
      <c r="O55" s="105"/>
      <c r="P55" s="105"/>
      <c r="Q55" s="105"/>
      <c r="R55" s="105"/>
      <c r="S55" s="105"/>
      <c r="T55" s="105"/>
      <c r="U55" s="105"/>
      <c r="V55" s="105"/>
      <c r="W55" s="105"/>
      <c r="X55" s="105"/>
      <c r="Y55" s="105"/>
      <c r="Z55" s="105"/>
      <c r="AA55" s="215"/>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1:52" ht="15" customHeight="1" x14ac:dyDescent="0.25">
      <c r="A56" s="216"/>
      <c r="B56" s="105"/>
      <c r="C56" s="105"/>
      <c r="D56" s="105"/>
      <c r="E56" s="105"/>
      <c r="F56" s="105"/>
      <c r="G56" s="105"/>
      <c r="H56" s="105"/>
      <c r="I56" s="105"/>
      <c r="J56" s="105"/>
      <c r="K56" s="105"/>
      <c r="L56" s="105"/>
      <c r="M56" s="105"/>
      <c r="N56" s="214"/>
      <c r="O56" s="105"/>
      <c r="P56" s="105"/>
      <c r="Q56" s="105"/>
      <c r="R56" s="105"/>
      <c r="S56" s="105"/>
      <c r="T56" s="105"/>
      <c r="U56" s="105"/>
      <c r="V56" s="105"/>
      <c r="W56" s="105"/>
      <c r="X56" s="105"/>
      <c r="Y56" s="105"/>
      <c r="Z56" s="105"/>
      <c r="AA56" s="215"/>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spans="1:52" ht="15" customHeight="1" x14ac:dyDescent="0.25">
      <c r="A57" s="216"/>
      <c r="B57" s="72" t="s">
        <v>43</v>
      </c>
      <c r="C57" s="72"/>
      <c r="D57" s="72"/>
      <c r="E57" s="72"/>
      <c r="F57" s="72"/>
      <c r="G57" s="72"/>
      <c r="H57" s="72"/>
      <c r="I57" s="72"/>
      <c r="J57" s="72"/>
      <c r="K57" s="72"/>
      <c r="L57" s="72"/>
      <c r="M57" s="72"/>
      <c r="N57" s="214"/>
      <c r="O57" s="72" t="s">
        <v>44</v>
      </c>
      <c r="P57" s="72"/>
      <c r="Q57" s="72"/>
      <c r="R57" s="72"/>
      <c r="S57" s="72"/>
      <c r="T57" s="72"/>
      <c r="U57" s="72"/>
      <c r="V57" s="72"/>
      <c r="W57" s="72"/>
      <c r="X57" s="72"/>
      <c r="Y57" s="72"/>
      <c r="Z57" s="72"/>
      <c r="AA57" s="215"/>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spans="1:52" ht="15" customHeight="1" x14ac:dyDescent="0.25">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spans="1:52" ht="15" customHeight="1" x14ac:dyDescent="0.25">
      <c r="A59" s="49" t="s">
        <v>10</v>
      </c>
      <c r="B59" s="49"/>
      <c r="C59" s="147" t="s">
        <v>134</v>
      </c>
      <c r="D59" s="147"/>
      <c r="E59" s="147"/>
      <c r="F59" s="147"/>
      <c r="G59" s="147"/>
      <c r="H59" s="147"/>
      <c r="I59" s="147"/>
      <c r="J59" s="147"/>
      <c r="K59" s="147"/>
      <c r="L59" s="147"/>
      <c r="M59" s="147"/>
      <c r="N59" s="147"/>
      <c r="O59" s="147"/>
      <c r="P59" s="147"/>
      <c r="Q59" s="147"/>
      <c r="R59" s="147"/>
      <c r="S59" s="147"/>
      <c r="T59" s="147"/>
      <c r="U59" s="147"/>
      <c r="V59" s="147"/>
      <c r="W59" s="49"/>
      <c r="X59" s="49"/>
      <c r="Y59" s="49"/>
      <c r="Z59" s="49"/>
      <c r="AA59" s="49"/>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spans="1:52" ht="15" customHeight="1" x14ac:dyDescent="0.25">
      <c r="A60" s="49"/>
      <c r="B60" s="49"/>
      <c r="C60" s="147"/>
      <c r="D60" s="147"/>
      <c r="E60" s="147"/>
      <c r="F60" s="147"/>
      <c r="G60" s="147"/>
      <c r="H60" s="147"/>
      <c r="I60" s="147"/>
      <c r="J60" s="147"/>
      <c r="K60" s="147"/>
      <c r="L60" s="147"/>
      <c r="M60" s="147"/>
      <c r="N60" s="147"/>
      <c r="O60" s="147"/>
      <c r="P60" s="147"/>
      <c r="Q60" s="147"/>
      <c r="R60" s="147"/>
      <c r="S60" s="147"/>
      <c r="T60" s="147"/>
      <c r="U60" s="147"/>
      <c r="V60" s="147"/>
      <c r="W60" s="49"/>
      <c r="X60" s="49"/>
      <c r="Y60" s="49"/>
      <c r="Z60" s="49"/>
      <c r="AA60" s="49"/>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spans="1:52" ht="15" customHeight="1" x14ac:dyDescent="0.25">
      <c r="A61" s="72" t="s">
        <v>145</v>
      </c>
      <c r="B61" s="72"/>
      <c r="C61" s="201" t="s">
        <v>146</v>
      </c>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row>
    <row r="62" spans="1:52" ht="15" customHeight="1" x14ac:dyDescent="0.25">
      <c r="A62" s="72"/>
      <c r="B62" s="72"/>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row>
    <row r="63" spans="1:52" ht="15" customHeight="1" x14ac:dyDescent="0.25">
      <c r="A63" s="154" t="s">
        <v>152</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row>
    <row r="64" spans="1:52" ht="15" customHeight="1" x14ac:dyDescent="0.2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row>
    <row r="65" spans="1:27" ht="15" customHeight="1" x14ac:dyDescent="0.2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row>
    <row r="66" spans="1:27" ht="15" customHeight="1" x14ac:dyDescent="0.25">
      <c r="A66" s="217"/>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row>
    <row r="67" spans="1:27" ht="15" customHeight="1" x14ac:dyDescent="0.25">
      <c r="A67" s="72" t="s">
        <v>147</v>
      </c>
      <c r="B67" s="72"/>
      <c r="C67" s="201" t="str">
        <f>C39</f>
        <v>ANTECEDENTES GENERALES</v>
      </c>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row>
    <row r="68" spans="1:27" ht="15" customHeight="1" x14ac:dyDescent="0.25">
      <c r="A68" s="72"/>
      <c r="B68" s="72"/>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row>
    <row r="69" spans="1:27" ht="15" customHeight="1" x14ac:dyDescent="0.25">
      <c r="A69" s="154" t="s">
        <v>160</v>
      </c>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row>
    <row r="70" spans="1:27" ht="15" customHeight="1" x14ac:dyDescent="0.2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row>
    <row r="71" spans="1:27" ht="15" customHeight="1" x14ac:dyDescent="0.2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row>
    <row r="72" spans="1:27" ht="15" customHeight="1" x14ac:dyDescent="0.2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row>
    <row r="73" spans="1:27" ht="15" customHeight="1" x14ac:dyDescent="0.2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row>
    <row r="74" spans="1:27" ht="15" customHeight="1" x14ac:dyDescent="0.25">
      <c r="A74" s="202"/>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row>
    <row r="75" spans="1:27" ht="15" customHeight="1" x14ac:dyDescent="0.25">
      <c r="A75" s="72" t="s">
        <v>148</v>
      </c>
      <c r="B75" s="72"/>
      <c r="C75" s="201" t="str">
        <f>C117</f>
        <v>COMPORTAMIENTO TÉRMICO POR ELEMENTO</v>
      </c>
      <c r="D75" s="201"/>
      <c r="E75" s="201"/>
      <c r="F75" s="201"/>
      <c r="G75" s="201"/>
      <c r="H75" s="201"/>
      <c r="I75" s="201"/>
      <c r="J75" s="201"/>
      <c r="K75" s="201"/>
      <c r="L75" s="201"/>
      <c r="M75" s="201"/>
      <c r="N75" s="201"/>
      <c r="O75" s="201"/>
      <c r="P75" s="201"/>
      <c r="Q75" s="201"/>
      <c r="R75" s="201"/>
      <c r="S75" s="201"/>
      <c r="T75" s="201"/>
      <c r="U75" s="201"/>
      <c r="V75" s="201"/>
      <c r="W75" s="201"/>
      <c r="X75" s="201"/>
      <c r="Y75" s="201"/>
      <c r="Z75" s="201"/>
      <c r="AA75" s="201"/>
    </row>
    <row r="76" spans="1:27" ht="15" customHeight="1" x14ac:dyDescent="0.25">
      <c r="A76" s="72"/>
      <c r="B76" s="72"/>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row>
    <row r="77" spans="1:27" ht="15" customHeight="1" x14ac:dyDescent="0.25">
      <c r="A77" s="154" t="s">
        <v>161</v>
      </c>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row>
    <row r="78" spans="1:27" ht="15" customHeight="1" x14ac:dyDescent="0.2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row>
    <row r="79" spans="1:27" ht="15" customHeight="1" x14ac:dyDescent="0.2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row>
    <row r="80" spans="1:27" ht="15" customHeight="1" x14ac:dyDescent="0.2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row>
    <row r="81" spans="1:27" ht="15" customHeight="1" x14ac:dyDescent="0.2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row>
    <row r="82" spans="1:27" ht="15" customHeight="1" x14ac:dyDescent="0.2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row>
    <row r="83" spans="1:27" ht="15" customHeight="1" x14ac:dyDescent="0.2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row>
    <row r="84" spans="1:27" ht="15" customHeight="1" x14ac:dyDescent="0.2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row>
    <row r="85" spans="1:27" ht="15" customHeight="1" x14ac:dyDescent="0.2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row>
    <row r="86" spans="1:27" ht="15" customHeight="1" x14ac:dyDescent="0.2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row>
    <row r="87" spans="1:27" ht="15" customHeight="1" x14ac:dyDescent="0.2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row>
    <row r="88" spans="1:27" ht="15" customHeight="1" x14ac:dyDescent="0.25">
      <c r="A88" s="202"/>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row>
    <row r="89" spans="1:27" ht="15" customHeight="1" x14ac:dyDescent="0.25">
      <c r="A89" s="72" t="s">
        <v>149</v>
      </c>
      <c r="B89" s="72"/>
      <c r="C89" s="201" t="str">
        <f>C175</f>
        <v>INFILTRACIONES DE AIRE Y VENTILACION</v>
      </c>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row>
    <row r="90" spans="1:27" ht="15" customHeight="1" x14ac:dyDescent="0.25">
      <c r="A90" s="72"/>
      <c r="B90" s="72"/>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row>
    <row r="91" spans="1:27" ht="15" customHeight="1" x14ac:dyDescent="0.25">
      <c r="A91" s="154" t="s">
        <v>158</v>
      </c>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row>
    <row r="92" spans="1:27" ht="15" customHeight="1" x14ac:dyDescent="0.2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row>
    <row r="93" spans="1:27" ht="15" customHeight="1" x14ac:dyDescent="0.2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row>
    <row r="94" spans="1:27" ht="15" customHeight="1" x14ac:dyDescent="0.25">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row>
    <row r="95" spans="1:27" ht="15" customHeight="1" x14ac:dyDescent="0.25">
      <c r="A95" s="72" t="s">
        <v>150</v>
      </c>
      <c r="B95" s="72"/>
      <c r="C95" s="201" t="str">
        <f>C233</f>
        <v>SUPERFICIE DE VENTANAS</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row>
    <row r="96" spans="1:27" ht="15" customHeight="1" x14ac:dyDescent="0.25">
      <c r="A96" s="72"/>
      <c r="B96" s="72"/>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row>
    <row r="97" spans="1:52" ht="15" customHeight="1" x14ac:dyDescent="0.25">
      <c r="A97" s="154" t="s">
        <v>162</v>
      </c>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row>
    <row r="98" spans="1:52" ht="15" customHeight="1" x14ac:dyDescent="0.2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row>
    <row r="99" spans="1:52" ht="15" customHeight="1" x14ac:dyDescent="0.2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row>
    <row r="100" spans="1:52" ht="15" customHeight="1" x14ac:dyDescent="0.2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row>
    <row r="101" spans="1:52" ht="15" customHeight="1" x14ac:dyDescent="0.25">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1:52" ht="15" customHeight="1" x14ac:dyDescent="0.25">
      <c r="A102" s="72" t="s">
        <v>155</v>
      </c>
      <c r="B102" s="72"/>
      <c r="C102" s="201" t="str">
        <f>C291</f>
        <v>CONDENSACION</v>
      </c>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row>
    <row r="103" spans="1:52" ht="15" customHeight="1" x14ac:dyDescent="0.25">
      <c r="A103" s="72"/>
      <c r="B103" s="72"/>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row>
    <row r="104" spans="1:52" ht="15" customHeight="1" x14ac:dyDescent="0.25">
      <c r="A104" s="154" t="s">
        <v>159</v>
      </c>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row>
    <row r="105" spans="1:52" ht="15" customHeight="1" x14ac:dyDescent="0.2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row>
    <row r="106" spans="1:52" ht="15" customHeight="1" x14ac:dyDescent="0.2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row>
    <row r="107" spans="1:52" ht="15" customHeight="1" x14ac:dyDescent="0.25">
      <c r="A107" s="226"/>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row>
    <row r="108" spans="1:52" ht="15" customHeight="1" x14ac:dyDescent="0.25">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row>
    <row r="109" spans="1:52" ht="15" customHeight="1" x14ac:dyDescent="0.25">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row>
    <row r="110" spans="1:52" ht="15" customHeight="1" x14ac:dyDescent="0.25">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row>
    <row r="111" spans="1:52" ht="15" customHeight="1" x14ac:dyDescent="0.25">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row>
    <row r="112" spans="1:52" ht="15" customHeight="1" x14ac:dyDescent="0.25">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row>
    <row r="113" spans="1:52" ht="15" customHeight="1" x14ac:dyDescent="0.25">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row>
    <row r="114" spans="1:52" ht="15" customHeight="1" x14ac:dyDescent="0.25">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row>
    <row r="115" spans="1:52" ht="15" customHeight="1" x14ac:dyDescent="0.25">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1:52" ht="15" customHeight="1" x14ac:dyDescent="0.2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1:52" ht="15" customHeight="1" x14ac:dyDescent="0.25">
      <c r="A117" s="49" t="s">
        <v>21</v>
      </c>
      <c r="B117" s="49"/>
      <c r="C117" s="147" t="s">
        <v>157</v>
      </c>
      <c r="D117" s="147"/>
      <c r="E117" s="147"/>
      <c r="F117" s="147"/>
      <c r="G117" s="147"/>
      <c r="H117" s="147"/>
      <c r="I117" s="147"/>
      <c r="J117" s="147"/>
      <c r="K117" s="147"/>
      <c r="L117" s="147"/>
      <c r="M117" s="147"/>
      <c r="N117" s="147"/>
      <c r="O117" s="147"/>
      <c r="P117" s="147"/>
      <c r="Q117" s="147"/>
      <c r="R117" s="147"/>
      <c r="S117" s="147"/>
      <c r="T117" s="147"/>
      <c r="U117" s="147"/>
      <c r="V117" s="147"/>
      <c r="W117" s="49"/>
      <c r="X117" s="49"/>
      <c r="Y117" s="49"/>
      <c r="Z117" s="49"/>
      <c r="AA117" s="49"/>
    </row>
    <row r="118" spans="1:52" ht="15" customHeight="1" x14ac:dyDescent="0.25">
      <c r="A118" s="49"/>
      <c r="B118" s="49"/>
      <c r="C118" s="147"/>
      <c r="D118" s="147"/>
      <c r="E118" s="147"/>
      <c r="F118" s="147"/>
      <c r="G118" s="147"/>
      <c r="H118" s="147"/>
      <c r="I118" s="147"/>
      <c r="J118" s="147"/>
      <c r="K118" s="147"/>
      <c r="L118" s="147"/>
      <c r="M118" s="147"/>
      <c r="N118" s="147"/>
      <c r="O118" s="147"/>
      <c r="P118" s="147"/>
      <c r="Q118" s="147"/>
      <c r="R118" s="147"/>
      <c r="S118" s="147"/>
      <c r="T118" s="147"/>
      <c r="U118" s="147"/>
      <c r="V118" s="147"/>
      <c r="W118" s="49"/>
      <c r="X118" s="49"/>
      <c r="Y118" s="49"/>
      <c r="Z118" s="49"/>
      <c r="AA118" s="49"/>
    </row>
    <row r="119" spans="1:52" ht="15" customHeight="1" x14ac:dyDescent="0.25">
      <c r="A119" s="48" t="s">
        <v>124</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52" ht="15" customHeight="1" x14ac:dyDescent="0.25">
      <c r="A120" s="96" t="s">
        <v>58</v>
      </c>
      <c r="B120" s="57" t="s">
        <v>22</v>
      </c>
      <c r="C120" s="58"/>
      <c r="D120" s="58"/>
      <c r="E120" s="59"/>
      <c r="F120" s="27" t="s">
        <v>60</v>
      </c>
      <c r="G120" s="28"/>
      <c r="H120" s="28"/>
      <c r="I120" s="28"/>
      <c r="J120" s="111"/>
      <c r="K120" s="27" t="s">
        <v>57</v>
      </c>
      <c r="L120" s="28"/>
      <c r="M120" s="28"/>
      <c r="N120" s="111"/>
      <c r="O120" s="23" t="s">
        <v>53</v>
      </c>
      <c r="P120" s="23"/>
      <c r="Q120" s="23"/>
      <c r="R120" s="23"/>
      <c r="S120" s="23" t="s">
        <v>27</v>
      </c>
      <c r="T120" s="23"/>
      <c r="U120" s="23"/>
      <c r="V120" s="23" t="s">
        <v>59</v>
      </c>
      <c r="W120" s="23"/>
      <c r="X120" s="23"/>
      <c r="Y120" s="23"/>
      <c r="Z120" s="23"/>
      <c r="AA120" s="23"/>
    </row>
    <row r="121" spans="1:52" ht="15" customHeight="1" x14ac:dyDescent="0.25">
      <c r="A121" s="96"/>
      <c r="B121" s="60"/>
      <c r="C121" s="61"/>
      <c r="D121" s="61"/>
      <c r="E121" s="62"/>
      <c r="F121" s="29"/>
      <c r="G121" s="30"/>
      <c r="H121" s="30"/>
      <c r="I121" s="30"/>
      <c r="J121" s="37"/>
      <c r="K121" s="29"/>
      <c r="L121" s="30"/>
      <c r="M121" s="30"/>
      <c r="N121" s="37"/>
      <c r="O121" s="23"/>
      <c r="P121" s="23"/>
      <c r="Q121" s="23"/>
      <c r="R121" s="23"/>
      <c r="S121" s="23"/>
      <c r="T121" s="23"/>
      <c r="U121" s="23"/>
      <c r="V121" s="23"/>
      <c r="W121" s="23"/>
      <c r="X121" s="23"/>
      <c r="Y121" s="23"/>
      <c r="Z121" s="23"/>
      <c r="AA121" s="23"/>
    </row>
    <row r="122" spans="1:52" ht="15" customHeight="1" x14ac:dyDescent="0.25">
      <c r="A122" s="96"/>
      <c r="B122" s="63"/>
      <c r="C122" s="64"/>
      <c r="D122" s="64"/>
      <c r="E122" s="65"/>
      <c r="F122" s="29"/>
      <c r="G122" s="30"/>
      <c r="H122" s="30"/>
      <c r="I122" s="30"/>
      <c r="J122" s="37"/>
      <c r="K122" s="29"/>
      <c r="L122" s="30"/>
      <c r="M122" s="30"/>
      <c r="N122" s="37"/>
      <c r="O122" s="143" t="s">
        <v>136</v>
      </c>
      <c r="P122" s="143"/>
      <c r="Q122" s="143"/>
      <c r="R122" s="143"/>
      <c r="S122" s="143" t="s">
        <v>137</v>
      </c>
      <c r="T122" s="143"/>
      <c r="U122" s="143"/>
      <c r="V122" s="23"/>
      <c r="W122" s="23"/>
      <c r="X122" s="23"/>
      <c r="Y122" s="23"/>
      <c r="Z122" s="23"/>
      <c r="AA122" s="23"/>
    </row>
    <row r="123" spans="1:52" ht="15" customHeight="1" x14ac:dyDescent="0.25">
      <c r="A123" s="103">
        <v>1</v>
      </c>
      <c r="B123" s="66" t="s">
        <v>125</v>
      </c>
      <c r="C123" s="67"/>
      <c r="D123" s="67"/>
      <c r="E123" s="68"/>
      <c r="F123" s="105"/>
      <c r="G123" s="105"/>
      <c r="H123" s="105"/>
      <c r="I123" s="105"/>
      <c r="J123" s="105"/>
      <c r="K123" s="53"/>
      <c r="L123" s="53"/>
      <c r="M123" s="53"/>
      <c r="N123" s="53"/>
      <c r="O123" s="21"/>
      <c r="P123" s="21"/>
      <c r="Q123" s="21"/>
      <c r="R123" s="21"/>
      <c r="S123" s="139"/>
      <c r="T123" s="140"/>
      <c r="U123" s="140"/>
      <c r="V123" s="56"/>
      <c r="W123" s="56"/>
      <c r="X123" s="56"/>
      <c r="Y123" s="56"/>
      <c r="Z123" s="56"/>
      <c r="AA123" s="56"/>
    </row>
    <row r="124" spans="1:52" ht="15" customHeight="1" x14ac:dyDescent="0.25">
      <c r="A124" s="104"/>
      <c r="B124" s="69"/>
      <c r="C124" s="70"/>
      <c r="D124" s="70"/>
      <c r="E124" s="71"/>
      <c r="F124" s="105"/>
      <c r="G124" s="105"/>
      <c r="H124" s="105"/>
      <c r="I124" s="105"/>
      <c r="J124" s="105"/>
      <c r="K124" s="53"/>
      <c r="L124" s="53"/>
      <c r="M124" s="53"/>
      <c r="N124" s="53"/>
      <c r="O124" s="21"/>
      <c r="P124" s="21"/>
      <c r="Q124" s="21"/>
      <c r="R124" s="21"/>
      <c r="S124" s="141"/>
      <c r="T124" s="142"/>
      <c r="U124" s="142"/>
      <c r="V124" s="56"/>
      <c r="W124" s="56"/>
      <c r="X124" s="56"/>
      <c r="Y124" s="56"/>
      <c r="Z124" s="56"/>
      <c r="AA124" s="56"/>
    </row>
    <row r="125" spans="1:52" ht="15" customHeight="1" x14ac:dyDescent="0.25">
      <c r="A125" s="103">
        <v>2</v>
      </c>
      <c r="B125" s="66" t="s">
        <v>126</v>
      </c>
      <c r="C125" s="67"/>
      <c r="D125" s="67"/>
      <c r="E125" s="68"/>
      <c r="F125" s="105"/>
      <c r="G125" s="105"/>
      <c r="H125" s="105"/>
      <c r="I125" s="105"/>
      <c r="J125" s="105"/>
      <c r="K125" s="53"/>
      <c r="L125" s="53"/>
      <c r="M125" s="53"/>
      <c r="N125" s="53"/>
      <c r="O125" s="21"/>
      <c r="P125" s="21"/>
      <c r="Q125" s="21"/>
      <c r="R125" s="21"/>
      <c r="S125" s="54"/>
      <c r="T125" s="54"/>
      <c r="U125" s="54"/>
      <c r="V125" s="56"/>
      <c r="W125" s="56"/>
      <c r="X125" s="56"/>
      <c r="Y125" s="56"/>
      <c r="Z125" s="56"/>
      <c r="AA125" s="56"/>
    </row>
    <row r="126" spans="1:52" ht="15" customHeight="1" x14ac:dyDescent="0.25">
      <c r="A126" s="104"/>
      <c r="B126" s="69"/>
      <c r="C126" s="70"/>
      <c r="D126" s="70"/>
      <c r="E126" s="71"/>
      <c r="F126" s="105"/>
      <c r="G126" s="105"/>
      <c r="H126" s="105"/>
      <c r="I126" s="105"/>
      <c r="J126" s="105"/>
      <c r="K126" s="53"/>
      <c r="L126" s="53"/>
      <c r="M126" s="53"/>
      <c r="N126" s="53"/>
      <c r="O126" s="21"/>
      <c r="P126" s="21"/>
      <c r="Q126" s="21"/>
      <c r="R126" s="21"/>
      <c r="S126" s="55"/>
      <c r="T126" s="55"/>
      <c r="U126" s="55"/>
      <c r="V126" s="56"/>
      <c r="W126" s="56"/>
      <c r="X126" s="56"/>
      <c r="Y126" s="56"/>
      <c r="Z126" s="56"/>
      <c r="AA126" s="56"/>
    </row>
    <row r="127" spans="1:52" ht="15" customHeight="1" x14ac:dyDescent="0.25">
      <c r="A127" s="103">
        <v>3</v>
      </c>
      <c r="B127" s="97"/>
      <c r="C127" s="98"/>
      <c r="D127" s="98"/>
      <c r="E127" s="99"/>
      <c r="F127" s="105"/>
      <c r="G127" s="105"/>
      <c r="H127" s="105"/>
      <c r="I127" s="105"/>
      <c r="J127" s="105"/>
      <c r="K127" s="53"/>
      <c r="L127" s="53"/>
      <c r="M127" s="53"/>
      <c r="N127" s="53"/>
      <c r="O127" s="21"/>
      <c r="P127" s="21"/>
      <c r="Q127" s="21"/>
      <c r="R127" s="21"/>
      <c r="S127" s="139">
        <v>353</v>
      </c>
      <c r="T127" s="140"/>
      <c r="U127" s="140"/>
      <c r="V127" s="56"/>
      <c r="W127" s="56"/>
      <c r="X127" s="56"/>
      <c r="Y127" s="56"/>
      <c r="Z127" s="56"/>
      <c r="AA127" s="56"/>
    </row>
    <row r="128" spans="1:52" ht="15" customHeight="1" x14ac:dyDescent="0.25">
      <c r="A128" s="104"/>
      <c r="B128" s="100"/>
      <c r="C128" s="101"/>
      <c r="D128" s="101"/>
      <c r="E128" s="102"/>
      <c r="F128" s="105"/>
      <c r="G128" s="105"/>
      <c r="H128" s="105"/>
      <c r="I128" s="105"/>
      <c r="J128" s="105"/>
      <c r="K128" s="53"/>
      <c r="L128" s="53"/>
      <c r="M128" s="53"/>
      <c r="N128" s="53"/>
      <c r="O128" s="21"/>
      <c r="P128" s="21"/>
      <c r="Q128" s="21"/>
      <c r="R128" s="21"/>
      <c r="S128" s="141"/>
      <c r="T128" s="142"/>
      <c r="U128" s="142"/>
      <c r="V128" s="56"/>
      <c r="W128" s="56"/>
      <c r="X128" s="56"/>
      <c r="Y128" s="56"/>
      <c r="Z128" s="56"/>
      <c r="AA128" s="56"/>
    </row>
    <row r="129" spans="1:27" ht="15" customHeight="1" x14ac:dyDescent="0.25">
      <c r="A129" s="103">
        <v>4</v>
      </c>
      <c r="B129" s="97"/>
      <c r="C129" s="98"/>
      <c r="D129" s="98"/>
      <c r="E129" s="99"/>
      <c r="F129" s="105"/>
      <c r="G129" s="105"/>
      <c r="H129" s="105"/>
      <c r="I129" s="105"/>
      <c r="J129" s="105"/>
      <c r="K129" s="53"/>
      <c r="L129" s="53"/>
      <c r="M129" s="53"/>
      <c r="N129" s="53"/>
      <c r="O129" s="21"/>
      <c r="P129" s="21"/>
      <c r="Q129" s="21"/>
      <c r="R129" s="21"/>
      <c r="S129" s="139"/>
      <c r="T129" s="140"/>
      <c r="U129" s="140"/>
      <c r="V129" s="56"/>
      <c r="W129" s="56"/>
      <c r="X129" s="56"/>
      <c r="Y129" s="56"/>
      <c r="Z129" s="56"/>
      <c r="AA129" s="56"/>
    </row>
    <row r="130" spans="1:27" ht="15" customHeight="1" x14ac:dyDescent="0.25">
      <c r="A130" s="104"/>
      <c r="B130" s="100"/>
      <c r="C130" s="101"/>
      <c r="D130" s="101"/>
      <c r="E130" s="102"/>
      <c r="F130" s="105"/>
      <c r="G130" s="105"/>
      <c r="H130" s="105"/>
      <c r="I130" s="105"/>
      <c r="J130" s="105"/>
      <c r="K130" s="53"/>
      <c r="L130" s="53"/>
      <c r="M130" s="53"/>
      <c r="N130" s="53"/>
      <c r="O130" s="21"/>
      <c r="P130" s="21"/>
      <c r="Q130" s="21"/>
      <c r="R130" s="21"/>
      <c r="S130" s="141"/>
      <c r="T130" s="142"/>
      <c r="U130" s="142"/>
      <c r="V130" s="56"/>
      <c r="W130" s="56"/>
      <c r="X130" s="56"/>
      <c r="Y130" s="56"/>
      <c r="Z130" s="56"/>
      <c r="AA130" s="56"/>
    </row>
    <row r="131" spans="1:27" ht="15" customHeight="1" x14ac:dyDescent="0.25">
      <c r="A131" s="103">
        <v>5</v>
      </c>
      <c r="B131" s="97"/>
      <c r="C131" s="98"/>
      <c r="D131" s="98"/>
      <c r="E131" s="99"/>
      <c r="F131" s="105"/>
      <c r="G131" s="105"/>
      <c r="H131" s="105"/>
      <c r="I131" s="105"/>
      <c r="J131" s="105"/>
      <c r="K131" s="53"/>
      <c r="L131" s="53"/>
      <c r="M131" s="53"/>
      <c r="N131" s="53"/>
      <c r="O131" s="21"/>
      <c r="P131" s="21"/>
      <c r="Q131" s="21"/>
      <c r="R131" s="21"/>
      <c r="S131" s="139">
        <v>253</v>
      </c>
      <c r="T131" s="140"/>
      <c r="U131" s="140"/>
      <c r="V131" s="56"/>
      <c r="W131" s="56"/>
      <c r="X131" s="56"/>
      <c r="Y131" s="56"/>
      <c r="Z131" s="56"/>
      <c r="AA131" s="56"/>
    </row>
    <row r="132" spans="1:27" ht="15" customHeight="1" x14ac:dyDescent="0.25">
      <c r="A132" s="104"/>
      <c r="B132" s="100"/>
      <c r="C132" s="101"/>
      <c r="D132" s="101"/>
      <c r="E132" s="102"/>
      <c r="F132" s="105"/>
      <c r="G132" s="105"/>
      <c r="H132" s="105"/>
      <c r="I132" s="105"/>
      <c r="J132" s="105"/>
      <c r="K132" s="53"/>
      <c r="L132" s="53"/>
      <c r="M132" s="53"/>
      <c r="N132" s="53"/>
      <c r="O132" s="21"/>
      <c r="P132" s="21"/>
      <c r="Q132" s="21"/>
      <c r="R132" s="21"/>
      <c r="S132" s="141"/>
      <c r="T132" s="142"/>
      <c r="U132" s="142"/>
      <c r="V132" s="56"/>
      <c r="W132" s="56"/>
      <c r="X132" s="56"/>
      <c r="Y132" s="56"/>
      <c r="Z132" s="56"/>
      <c r="AA132" s="56"/>
    </row>
    <row r="133" spans="1:27" ht="15" customHeight="1" x14ac:dyDescent="0.25">
      <c r="A133" s="103">
        <v>6</v>
      </c>
      <c r="B133" s="97"/>
      <c r="C133" s="98"/>
      <c r="D133" s="98"/>
      <c r="E133" s="99"/>
      <c r="F133" s="105"/>
      <c r="G133" s="105"/>
      <c r="H133" s="105"/>
      <c r="I133" s="105"/>
      <c r="J133" s="105"/>
      <c r="K133" s="53"/>
      <c r="L133" s="53"/>
      <c r="M133" s="53"/>
      <c r="N133" s="53"/>
      <c r="O133" s="21"/>
      <c r="P133" s="21"/>
      <c r="Q133" s="21"/>
      <c r="R133" s="21"/>
      <c r="S133" s="139"/>
      <c r="T133" s="140"/>
      <c r="U133" s="140"/>
      <c r="V133" s="56"/>
      <c r="W133" s="56"/>
      <c r="X133" s="56"/>
      <c r="Y133" s="56"/>
      <c r="Z133" s="56"/>
      <c r="AA133" s="56"/>
    </row>
    <row r="134" spans="1:27" ht="15" customHeight="1" x14ac:dyDescent="0.25">
      <c r="A134" s="104"/>
      <c r="B134" s="100"/>
      <c r="C134" s="101"/>
      <c r="D134" s="101"/>
      <c r="E134" s="102"/>
      <c r="F134" s="105"/>
      <c r="G134" s="105"/>
      <c r="H134" s="105"/>
      <c r="I134" s="105"/>
      <c r="J134" s="105"/>
      <c r="K134" s="53"/>
      <c r="L134" s="53"/>
      <c r="M134" s="53"/>
      <c r="N134" s="53"/>
      <c r="O134" s="21"/>
      <c r="P134" s="21"/>
      <c r="Q134" s="21"/>
      <c r="R134" s="21"/>
      <c r="S134" s="141"/>
      <c r="T134" s="142"/>
      <c r="U134" s="142"/>
      <c r="V134" s="56"/>
      <c r="W134" s="56"/>
      <c r="X134" s="56"/>
      <c r="Y134" s="56"/>
      <c r="Z134" s="56"/>
      <c r="AA134" s="56"/>
    </row>
    <row r="135" spans="1:27" ht="15" customHeight="1" x14ac:dyDescent="0.25">
      <c r="A135" s="103">
        <v>7</v>
      </c>
      <c r="B135" s="97"/>
      <c r="C135" s="98"/>
      <c r="D135" s="98"/>
      <c r="E135" s="99"/>
      <c r="F135" s="105"/>
      <c r="G135" s="105"/>
      <c r="H135" s="105"/>
      <c r="I135" s="105"/>
      <c r="J135" s="105"/>
      <c r="K135" s="53"/>
      <c r="L135" s="53"/>
      <c r="M135" s="53"/>
      <c r="N135" s="53"/>
      <c r="O135" s="21"/>
      <c r="P135" s="21"/>
      <c r="Q135" s="21"/>
      <c r="R135" s="21"/>
      <c r="S135" s="54"/>
      <c r="T135" s="54"/>
      <c r="U135" s="54"/>
      <c r="V135" s="56"/>
      <c r="W135" s="56"/>
      <c r="X135" s="56"/>
      <c r="Y135" s="56"/>
      <c r="Z135" s="56"/>
      <c r="AA135" s="56"/>
    </row>
    <row r="136" spans="1:27" ht="15" customHeight="1" x14ac:dyDescent="0.25">
      <c r="A136" s="104"/>
      <c r="B136" s="100"/>
      <c r="C136" s="101"/>
      <c r="D136" s="101"/>
      <c r="E136" s="102"/>
      <c r="F136" s="105"/>
      <c r="G136" s="105"/>
      <c r="H136" s="105"/>
      <c r="I136" s="105"/>
      <c r="J136" s="105"/>
      <c r="K136" s="53"/>
      <c r="L136" s="53"/>
      <c r="M136" s="53"/>
      <c r="N136" s="53"/>
      <c r="O136" s="21"/>
      <c r="P136" s="21"/>
      <c r="Q136" s="21"/>
      <c r="R136" s="21"/>
      <c r="S136" s="55"/>
      <c r="T136" s="55"/>
      <c r="U136" s="55"/>
      <c r="V136" s="56"/>
      <c r="W136" s="56"/>
      <c r="X136" s="56"/>
      <c r="Y136" s="56"/>
      <c r="Z136" s="56"/>
      <c r="AA136" s="56"/>
    </row>
    <row r="137" spans="1:27" ht="15" customHeight="1" x14ac:dyDescent="0.25">
      <c r="A137" s="103">
        <v>8</v>
      </c>
      <c r="B137" s="97"/>
      <c r="C137" s="98"/>
      <c r="D137" s="98"/>
      <c r="E137" s="99"/>
      <c r="F137" s="105"/>
      <c r="G137" s="105"/>
      <c r="H137" s="105"/>
      <c r="I137" s="105"/>
      <c r="J137" s="105"/>
      <c r="K137" s="53"/>
      <c r="L137" s="53"/>
      <c r="M137" s="53"/>
      <c r="N137" s="53"/>
      <c r="O137" s="21"/>
      <c r="P137" s="21"/>
      <c r="Q137" s="21"/>
      <c r="R137" s="21"/>
      <c r="S137" s="139"/>
      <c r="T137" s="140"/>
      <c r="U137" s="140"/>
      <c r="V137" s="56"/>
      <c r="W137" s="56"/>
      <c r="X137" s="56"/>
      <c r="Y137" s="56"/>
      <c r="Z137" s="56"/>
      <c r="AA137" s="56"/>
    </row>
    <row r="138" spans="1:27" ht="15" customHeight="1" x14ac:dyDescent="0.25">
      <c r="A138" s="104"/>
      <c r="B138" s="100"/>
      <c r="C138" s="101"/>
      <c r="D138" s="101"/>
      <c r="E138" s="102"/>
      <c r="F138" s="105"/>
      <c r="G138" s="105"/>
      <c r="H138" s="105"/>
      <c r="I138" s="105"/>
      <c r="J138" s="105"/>
      <c r="K138" s="53"/>
      <c r="L138" s="53"/>
      <c r="M138" s="53"/>
      <c r="N138" s="53"/>
      <c r="O138" s="21"/>
      <c r="P138" s="21"/>
      <c r="Q138" s="21"/>
      <c r="R138" s="21"/>
      <c r="S138" s="141"/>
      <c r="T138" s="142"/>
      <c r="U138" s="142"/>
      <c r="V138" s="56"/>
      <c r="W138" s="56"/>
      <c r="X138" s="56"/>
      <c r="Y138" s="56"/>
      <c r="Z138" s="56"/>
      <c r="AA138" s="56"/>
    </row>
    <row r="139" spans="1:27" ht="15" customHeight="1" x14ac:dyDescent="0.25">
      <c r="A139" s="103">
        <v>9</v>
      </c>
      <c r="B139" s="97"/>
      <c r="C139" s="98"/>
      <c r="D139" s="98"/>
      <c r="E139" s="99"/>
      <c r="F139" s="105"/>
      <c r="G139" s="105"/>
      <c r="H139" s="105"/>
      <c r="I139" s="105"/>
      <c r="J139" s="105"/>
      <c r="K139" s="53"/>
      <c r="L139" s="53"/>
      <c r="M139" s="53"/>
      <c r="N139" s="53"/>
      <c r="O139" s="21"/>
      <c r="P139" s="21"/>
      <c r="Q139" s="21"/>
      <c r="R139" s="21"/>
      <c r="S139" s="139"/>
      <c r="T139" s="140"/>
      <c r="U139" s="140"/>
      <c r="V139" s="56"/>
      <c r="W139" s="56"/>
      <c r="X139" s="56"/>
      <c r="Y139" s="56"/>
      <c r="Z139" s="56"/>
      <c r="AA139" s="56"/>
    </row>
    <row r="140" spans="1:27" ht="15" customHeight="1" x14ac:dyDescent="0.25">
      <c r="A140" s="104"/>
      <c r="B140" s="100"/>
      <c r="C140" s="101"/>
      <c r="D140" s="101"/>
      <c r="E140" s="102"/>
      <c r="F140" s="105"/>
      <c r="G140" s="105"/>
      <c r="H140" s="105"/>
      <c r="I140" s="105"/>
      <c r="J140" s="105"/>
      <c r="K140" s="53"/>
      <c r="L140" s="53"/>
      <c r="M140" s="53"/>
      <c r="N140" s="53"/>
      <c r="O140" s="21"/>
      <c r="P140" s="21"/>
      <c r="Q140" s="21"/>
      <c r="R140" s="21"/>
      <c r="S140" s="141"/>
      <c r="T140" s="142"/>
      <c r="U140" s="142"/>
      <c r="V140" s="56"/>
      <c r="W140" s="56"/>
      <c r="X140" s="56"/>
      <c r="Y140" s="56"/>
      <c r="Z140" s="56"/>
      <c r="AA140" s="56"/>
    </row>
    <row r="141" spans="1:27" ht="15" customHeight="1" x14ac:dyDescent="0.25">
      <c r="A141" s="103">
        <v>10</v>
      </c>
      <c r="B141" s="97"/>
      <c r="C141" s="98"/>
      <c r="D141" s="98"/>
      <c r="E141" s="99"/>
      <c r="F141" s="105"/>
      <c r="G141" s="105"/>
      <c r="H141" s="105"/>
      <c r="I141" s="105"/>
      <c r="J141" s="105"/>
      <c r="K141" s="53"/>
      <c r="L141" s="53"/>
      <c r="M141" s="53"/>
      <c r="N141" s="53"/>
      <c r="O141" s="21"/>
      <c r="P141" s="21"/>
      <c r="Q141" s="21"/>
      <c r="R141" s="21"/>
      <c r="S141" s="54"/>
      <c r="T141" s="54"/>
      <c r="U141" s="54"/>
      <c r="V141" s="56"/>
      <c r="W141" s="56"/>
      <c r="X141" s="56"/>
      <c r="Y141" s="56"/>
      <c r="Z141" s="56"/>
      <c r="AA141" s="56"/>
    </row>
    <row r="142" spans="1:27" ht="15" customHeight="1" x14ac:dyDescent="0.25">
      <c r="A142" s="104"/>
      <c r="B142" s="100"/>
      <c r="C142" s="101"/>
      <c r="D142" s="101"/>
      <c r="E142" s="102"/>
      <c r="F142" s="105"/>
      <c r="G142" s="105"/>
      <c r="H142" s="105"/>
      <c r="I142" s="105"/>
      <c r="J142" s="105"/>
      <c r="K142" s="53"/>
      <c r="L142" s="53"/>
      <c r="M142" s="53"/>
      <c r="N142" s="53"/>
      <c r="O142" s="21"/>
      <c r="P142" s="21"/>
      <c r="Q142" s="21"/>
      <c r="R142" s="21"/>
      <c r="S142" s="54"/>
      <c r="T142" s="54"/>
      <c r="U142" s="54"/>
      <c r="V142" s="56"/>
      <c r="W142" s="56"/>
      <c r="X142" s="56"/>
      <c r="Y142" s="56"/>
      <c r="Z142" s="56"/>
      <c r="AA142" s="56"/>
    </row>
    <row r="143" spans="1:27" ht="15" customHeight="1" x14ac:dyDescent="0.25">
      <c r="A143" s="103">
        <v>11</v>
      </c>
      <c r="B143" s="97"/>
      <c r="C143" s="98"/>
      <c r="D143" s="98"/>
      <c r="E143" s="99"/>
      <c r="F143" s="105"/>
      <c r="G143" s="105"/>
      <c r="H143" s="105"/>
      <c r="I143" s="105"/>
      <c r="J143" s="105"/>
      <c r="K143" s="53"/>
      <c r="L143" s="53"/>
      <c r="M143" s="53"/>
      <c r="N143" s="53"/>
      <c r="O143" s="21"/>
      <c r="P143" s="21"/>
      <c r="Q143" s="21"/>
      <c r="R143" s="21"/>
      <c r="S143" s="54"/>
      <c r="T143" s="54"/>
      <c r="U143" s="54"/>
      <c r="V143" s="56"/>
      <c r="W143" s="56"/>
      <c r="X143" s="56"/>
      <c r="Y143" s="56"/>
      <c r="Z143" s="56"/>
      <c r="AA143" s="56"/>
    </row>
    <row r="144" spans="1:27" ht="15" customHeight="1" x14ac:dyDescent="0.25">
      <c r="A144" s="104"/>
      <c r="B144" s="100"/>
      <c r="C144" s="101"/>
      <c r="D144" s="101"/>
      <c r="E144" s="102"/>
      <c r="F144" s="105"/>
      <c r="G144" s="105"/>
      <c r="H144" s="105"/>
      <c r="I144" s="105"/>
      <c r="J144" s="105"/>
      <c r="K144" s="53"/>
      <c r="L144" s="53"/>
      <c r="M144" s="53"/>
      <c r="N144" s="53"/>
      <c r="O144" s="21"/>
      <c r="P144" s="21"/>
      <c r="Q144" s="21"/>
      <c r="R144" s="21"/>
      <c r="S144" s="55"/>
      <c r="T144" s="55"/>
      <c r="U144" s="55"/>
      <c r="V144" s="56"/>
      <c r="W144" s="56"/>
      <c r="X144" s="56"/>
      <c r="Y144" s="56"/>
      <c r="Z144" s="56"/>
      <c r="AA144" s="56"/>
    </row>
    <row r="145" spans="1:27" ht="15" customHeight="1" x14ac:dyDescent="0.25">
      <c r="A145" s="103">
        <v>12</v>
      </c>
      <c r="B145" s="97"/>
      <c r="C145" s="98"/>
      <c r="D145" s="98"/>
      <c r="E145" s="99"/>
      <c r="F145" s="105"/>
      <c r="G145" s="105"/>
      <c r="H145" s="105"/>
      <c r="I145" s="105"/>
      <c r="J145" s="105"/>
      <c r="K145" s="53"/>
      <c r="L145" s="53"/>
      <c r="M145" s="53"/>
      <c r="N145" s="53"/>
      <c r="O145" s="21"/>
      <c r="P145" s="21"/>
      <c r="Q145" s="21"/>
      <c r="R145" s="21"/>
      <c r="S145" s="54"/>
      <c r="T145" s="54"/>
      <c r="U145" s="54"/>
      <c r="V145" s="56"/>
      <c r="W145" s="56"/>
      <c r="X145" s="56"/>
      <c r="Y145" s="56"/>
      <c r="Z145" s="56"/>
      <c r="AA145" s="56"/>
    </row>
    <row r="146" spans="1:27" ht="15" customHeight="1" x14ac:dyDescent="0.25">
      <c r="A146" s="104"/>
      <c r="B146" s="100"/>
      <c r="C146" s="101"/>
      <c r="D146" s="101"/>
      <c r="E146" s="102"/>
      <c r="F146" s="105"/>
      <c r="G146" s="105"/>
      <c r="H146" s="105"/>
      <c r="I146" s="105"/>
      <c r="J146" s="105"/>
      <c r="K146" s="53"/>
      <c r="L146" s="53"/>
      <c r="M146" s="53"/>
      <c r="N146" s="53"/>
      <c r="O146" s="21"/>
      <c r="P146" s="21"/>
      <c r="Q146" s="21"/>
      <c r="R146" s="21"/>
      <c r="S146" s="54"/>
      <c r="T146" s="54"/>
      <c r="U146" s="54"/>
      <c r="V146" s="56"/>
      <c r="W146" s="56"/>
      <c r="X146" s="56"/>
      <c r="Y146" s="56"/>
      <c r="Z146" s="56"/>
      <c r="AA146" s="56"/>
    </row>
    <row r="147" spans="1:27" ht="15" customHeight="1" x14ac:dyDescent="0.25">
      <c r="A147" s="103">
        <v>13</v>
      </c>
      <c r="B147" s="66" t="s">
        <v>24</v>
      </c>
      <c r="C147" s="67"/>
      <c r="D147" s="67"/>
      <c r="E147" s="68"/>
      <c r="F147" s="105"/>
      <c r="G147" s="105"/>
      <c r="H147" s="105"/>
      <c r="I147" s="105"/>
      <c r="J147" s="105"/>
      <c r="K147" s="53"/>
      <c r="L147" s="53"/>
      <c r="M147" s="53"/>
      <c r="N147" s="53"/>
      <c r="O147" s="108"/>
      <c r="P147" s="108"/>
      <c r="Q147" s="108"/>
      <c r="R147" s="108"/>
      <c r="S147" s="54">
        <v>91</v>
      </c>
      <c r="T147" s="54"/>
      <c r="U147" s="54"/>
      <c r="V147" s="56"/>
      <c r="W147" s="56"/>
      <c r="X147" s="56"/>
      <c r="Y147" s="56"/>
      <c r="Z147" s="56"/>
      <c r="AA147" s="56"/>
    </row>
    <row r="148" spans="1:27" ht="15" customHeight="1" x14ac:dyDescent="0.25">
      <c r="A148" s="104"/>
      <c r="B148" s="69"/>
      <c r="C148" s="70"/>
      <c r="D148" s="70"/>
      <c r="E148" s="71"/>
      <c r="F148" s="105"/>
      <c r="G148" s="105"/>
      <c r="H148" s="105"/>
      <c r="I148" s="105"/>
      <c r="J148" s="105"/>
      <c r="K148" s="53"/>
      <c r="L148" s="53"/>
      <c r="M148" s="53"/>
      <c r="N148" s="53"/>
      <c r="O148" s="108"/>
      <c r="P148" s="108"/>
      <c r="Q148" s="108"/>
      <c r="R148" s="108"/>
      <c r="S148" s="55"/>
      <c r="T148" s="55"/>
      <c r="U148" s="55"/>
      <c r="V148" s="56"/>
      <c r="W148" s="56"/>
      <c r="X148" s="56"/>
      <c r="Y148" s="56"/>
      <c r="Z148" s="56"/>
      <c r="AA148" s="56"/>
    </row>
    <row r="149" spans="1:27" ht="15" customHeight="1" x14ac:dyDescent="0.25">
      <c r="A149" s="96" t="s">
        <v>66</v>
      </c>
      <c r="B149" s="22" t="s">
        <v>33</v>
      </c>
      <c r="C149" s="22"/>
      <c r="D149" s="22"/>
      <c r="E149" s="22"/>
      <c r="F149" s="106"/>
      <c r="G149" s="107"/>
      <c r="H149" s="107"/>
      <c r="I149" s="107"/>
      <c r="J149" s="107"/>
      <c r="K149" s="53"/>
      <c r="L149" s="53"/>
      <c r="M149" s="53"/>
      <c r="N149" s="53"/>
      <c r="O149" s="21"/>
      <c r="P149" s="21"/>
      <c r="Q149" s="21"/>
      <c r="R149" s="21"/>
      <c r="S149" s="157"/>
      <c r="T149" s="157"/>
      <c r="U149" s="157"/>
      <c r="V149" s="105"/>
      <c r="W149" s="105"/>
      <c r="X149" s="105"/>
      <c r="Y149" s="105"/>
      <c r="Z149" s="105"/>
      <c r="AA149" s="105"/>
    </row>
    <row r="150" spans="1:27" ht="15" customHeight="1" x14ac:dyDescent="0.25">
      <c r="A150" s="96"/>
      <c r="B150" s="22"/>
      <c r="C150" s="22"/>
      <c r="D150" s="22"/>
      <c r="E150" s="22"/>
      <c r="F150" s="106"/>
      <c r="G150" s="107"/>
      <c r="H150" s="107"/>
      <c r="I150" s="107"/>
      <c r="J150" s="107"/>
      <c r="K150" s="53"/>
      <c r="L150" s="53"/>
      <c r="M150" s="53"/>
      <c r="N150" s="53"/>
      <c r="O150" s="21"/>
      <c r="P150" s="21"/>
      <c r="Q150" s="21"/>
      <c r="R150" s="21"/>
      <c r="S150" s="157"/>
      <c r="T150" s="157"/>
      <c r="U150" s="157"/>
      <c r="V150" s="105"/>
      <c r="W150" s="105"/>
      <c r="X150" s="105"/>
      <c r="Y150" s="105"/>
      <c r="Z150" s="105"/>
      <c r="AA150" s="105"/>
    </row>
    <row r="151" spans="1:27" ht="15" customHeight="1" x14ac:dyDescent="0.25">
      <c r="A151" s="96" t="s">
        <v>67</v>
      </c>
      <c r="B151" s="22"/>
      <c r="C151" s="22"/>
      <c r="D151" s="22"/>
      <c r="E151" s="22"/>
      <c r="F151" s="106"/>
      <c r="G151" s="107"/>
      <c r="H151" s="107"/>
      <c r="I151" s="107"/>
      <c r="J151" s="107"/>
      <c r="K151" s="53"/>
      <c r="L151" s="53"/>
      <c r="M151" s="53"/>
      <c r="N151" s="53"/>
      <c r="O151" s="21"/>
      <c r="P151" s="21"/>
      <c r="Q151" s="21"/>
      <c r="R151" s="21"/>
      <c r="S151" s="157"/>
      <c r="T151" s="157"/>
      <c r="U151" s="157"/>
      <c r="V151" s="105"/>
      <c r="W151" s="105"/>
      <c r="X151" s="105"/>
      <c r="Y151" s="105"/>
      <c r="Z151" s="105"/>
      <c r="AA151" s="105"/>
    </row>
    <row r="152" spans="1:27" ht="15" customHeight="1" x14ac:dyDescent="0.25">
      <c r="A152" s="96"/>
      <c r="B152" s="22"/>
      <c r="C152" s="22"/>
      <c r="D152" s="22"/>
      <c r="E152" s="22"/>
      <c r="F152" s="106"/>
      <c r="G152" s="107"/>
      <c r="H152" s="107"/>
      <c r="I152" s="107"/>
      <c r="J152" s="107"/>
      <c r="K152" s="53"/>
      <c r="L152" s="53"/>
      <c r="M152" s="53"/>
      <c r="N152" s="53"/>
      <c r="O152" s="21"/>
      <c r="P152" s="21"/>
      <c r="Q152" s="21"/>
      <c r="R152" s="21"/>
      <c r="S152" s="157"/>
      <c r="T152" s="157"/>
      <c r="U152" s="157"/>
      <c r="V152" s="105"/>
      <c r="W152" s="105"/>
      <c r="X152" s="105"/>
      <c r="Y152" s="105"/>
      <c r="Z152" s="105"/>
      <c r="AA152" s="105"/>
    </row>
    <row r="153" spans="1:27" ht="15" customHeight="1" x14ac:dyDescent="0.25">
      <c r="A153" s="96" t="s">
        <v>68</v>
      </c>
      <c r="B153" s="22"/>
      <c r="C153" s="22"/>
      <c r="D153" s="22"/>
      <c r="E153" s="22"/>
      <c r="F153" s="106"/>
      <c r="G153" s="107"/>
      <c r="H153" s="107"/>
      <c r="I153" s="107"/>
      <c r="J153" s="107"/>
      <c r="K153" s="53"/>
      <c r="L153" s="53"/>
      <c r="M153" s="53"/>
      <c r="N153" s="53"/>
      <c r="O153" s="21"/>
      <c r="P153" s="21"/>
      <c r="Q153" s="21"/>
      <c r="R153" s="21"/>
      <c r="S153" s="157"/>
      <c r="T153" s="157"/>
      <c r="U153" s="157"/>
      <c r="V153" s="105"/>
      <c r="W153" s="105"/>
      <c r="X153" s="105"/>
      <c r="Y153" s="105"/>
      <c r="Z153" s="105"/>
      <c r="AA153" s="105"/>
    </row>
    <row r="154" spans="1:27" ht="15" customHeight="1" x14ac:dyDescent="0.25">
      <c r="A154" s="96"/>
      <c r="B154" s="22"/>
      <c r="C154" s="22"/>
      <c r="D154" s="22"/>
      <c r="E154" s="22"/>
      <c r="F154" s="106"/>
      <c r="G154" s="107"/>
      <c r="H154" s="107"/>
      <c r="I154" s="107"/>
      <c r="J154" s="107"/>
      <c r="K154" s="53"/>
      <c r="L154" s="53"/>
      <c r="M154" s="53"/>
      <c r="N154" s="53"/>
      <c r="O154" s="21"/>
      <c r="P154" s="21"/>
      <c r="Q154" s="21"/>
      <c r="R154" s="21"/>
      <c r="S154" s="157"/>
      <c r="T154" s="157"/>
      <c r="U154" s="157"/>
      <c r="V154" s="105"/>
      <c r="W154" s="105"/>
      <c r="X154" s="105"/>
      <c r="Y154" s="105"/>
      <c r="Z154" s="105"/>
      <c r="AA154" s="105"/>
    </row>
    <row r="155" spans="1:27" ht="15" customHeight="1" x14ac:dyDescent="0.25">
      <c r="A155" s="96" t="s">
        <v>69</v>
      </c>
      <c r="B155" s="22"/>
      <c r="C155" s="22"/>
      <c r="D155" s="22"/>
      <c r="E155" s="22"/>
      <c r="F155" s="106"/>
      <c r="G155" s="107"/>
      <c r="H155" s="107"/>
      <c r="I155" s="107"/>
      <c r="J155" s="107"/>
      <c r="K155" s="53"/>
      <c r="L155" s="53"/>
      <c r="M155" s="53"/>
      <c r="N155" s="53"/>
      <c r="O155" s="21"/>
      <c r="P155" s="21"/>
      <c r="Q155" s="21"/>
      <c r="R155" s="21"/>
      <c r="S155" s="157"/>
      <c r="T155" s="157"/>
      <c r="U155" s="157"/>
      <c r="V155" s="105"/>
      <c r="W155" s="105"/>
      <c r="X155" s="105"/>
      <c r="Y155" s="105"/>
      <c r="Z155" s="105"/>
      <c r="AA155" s="105"/>
    </row>
    <row r="156" spans="1:27" ht="15" customHeight="1" x14ac:dyDescent="0.25">
      <c r="A156" s="96"/>
      <c r="B156" s="22"/>
      <c r="C156" s="22"/>
      <c r="D156" s="22"/>
      <c r="E156" s="22"/>
      <c r="F156" s="106"/>
      <c r="G156" s="107"/>
      <c r="H156" s="107"/>
      <c r="I156" s="107"/>
      <c r="J156" s="107"/>
      <c r="K156" s="53"/>
      <c r="L156" s="53"/>
      <c r="M156" s="53"/>
      <c r="N156" s="53"/>
      <c r="O156" s="21"/>
      <c r="P156" s="21"/>
      <c r="Q156" s="21"/>
      <c r="R156" s="21"/>
      <c r="S156" s="157"/>
      <c r="T156" s="157"/>
      <c r="U156" s="157"/>
      <c r="V156" s="105"/>
      <c r="W156" s="105"/>
      <c r="X156" s="105"/>
      <c r="Y156" s="105"/>
      <c r="Z156" s="105"/>
      <c r="AA156" s="105"/>
    </row>
    <row r="157" spans="1:27" ht="15" customHeight="1" x14ac:dyDescent="0.25">
      <c r="A157" s="96" t="s">
        <v>70</v>
      </c>
      <c r="B157" s="22"/>
      <c r="C157" s="22"/>
      <c r="D157" s="22"/>
      <c r="E157" s="22"/>
      <c r="F157" s="106"/>
      <c r="G157" s="107"/>
      <c r="H157" s="107"/>
      <c r="I157" s="107"/>
      <c r="J157" s="107"/>
      <c r="K157" s="53"/>
      <c r="L157" s="53"/>
      <c r="M157" s="53"/>
      <c r="N157" s="53"/>
      <c r="O157" s="21"/>
      <c r="P157" s="21"/>
      <c r="Q157" s="21"/>
      <c r="R157" s="21"/>
      <c r="S157" s="157"/>
      <c r="T157" s="157"/>
      <c r="U157" s="157"/>
      <c r="V157" s="105"/>
      <c r="W157" s="105"/>
      <c r="X157" s="105"/>
      <c r="Y157" s="105"/>
      <c r="Z157" s="105"/>
      <c r="AA157" s="105"/>
    </row>
    <row r="158" spans="1:27" ht="15" customHeight="1" x14ac:dyDescent="0.25">
      <c r="A158" s="96"/>
      <c r="B158" s="22"/>
      <c r="C158" s="22"/>
      <c r="D158" s="22"/>
      <c r="E158" s="22"/>
      <c r="F158" s="106"/>
      <c r="G158" s="107"/>
      <c r="H158" s="107"/>
      <c r="I158" s="107"/>
      <c r="J158" s="107"/>
      <c r="K158" s="53"/>
      <c r="L158" s="53"/>
      <c r="M158" s="53"/>
      <c r="N158" s="53"/>
      <c r="O158" s="21"/>
      <c r="P158" s="21"/>
      <c r="Q158" s="21"/>
      <c r="R158" s="21"/>
      <c r="S158" s="157"/>
      <c r="T158" s="157"/>
      <c r="U158" s="157"/>
      <c r="V158" s="105"/>
      <c r="W158" s="105"/>
      <c r="X158" s="105"/>
      <c r="Y158" s="105"/>
      <c r="Z158" s="105"/>
      <c r="AA158" s="105"/>
    </row>
    <row r="159" spans="1:27" ht="15" customHeight="1" x14ac:dyDescent="0.25">
      <c r="A159" s="96" t="s">
        <v>71</v>
      </c>
      <c r="B159" s="22"/>
      <c r="C159" s="22"/>
      <c r="D159" s="22"/>
      <c r="E159" s="22"/>
      <c r="F159" s="106"/>
      <c r="G159" s="107"/>
      <c r="H159" s="107"/>
      <c r="I159" s="107"/>
      <c r="J159" s="107"/>
      <c r="K159" s="53"/>
      <c r="L159" s="53"/>
      <c r="M159" s="53"/>
      <c r="N159" s="53"/>
      <c r="O159" s="21"/>
      <c r="P159" s="21"/>
      <c r="Q159" s="21"/>
      <c r="R159" s="21"/>
      <c r="S159" s="157"/>
      <c r="T159" s="157"/>
      <c r="U159" s="157"/>
      <c r="V159" s="105"/>
      <c r="W159" s="105"/>
      <c r="X159" s="105"/>
      <c r="Y159" s="105"/>
      <c r="Z159" s="105"/>
      <c r="AA159" s="105"/>
    </row>
    <row r="160" spans="1:27" ht="15" customHeight="1" x14ac:dyDescent="0.25">
      <c r="A160" s="96"/>
      <c r="B160" s="22"/>
      <c r="C160" s="22"/>
      <c r="D160" s="22"/>
      <c r="E160" s="22"/>
      <c r="F160" s="106"/>
      <c r="G160" s="107"/>
      <c r="H160" s="107"/>
      <c r="I160" s="107"/>
      <c r="J160" s="107"/>
      <c r="K160" s="53"/>
      <c r="L160" s="53"/>
      <c r="M160" s="53"/>
      <c r="N160" s="53"/>
      <c r="O160" s="21"/>
      <c r="P160" s="21"/>
      <c r="Q160" s="21"/>
      <c r="R160" s="21"/>
      <c r="S160" s="157"/>
      <c r="T160" s="157"/>
      <c r="U160" s="157"/>
      <c r="V160" s="105"/>
      <c r="W160" s="105"/>
      <c r="X160" s="105"/>
      <c r="Y160" s="105"/>
      <c r="Z160" s="105"/>
      <c r="AA160" s="105"/>
    </row>
    <row r="161" spans="1:27" ht="15" customHeight="1" x14ac:dyDescent="0.25">
      <c r="A161" s="96" t="s">
        <v>72</v>
      </c>
      <c r="B161" s="22"/>
      <c r="C161" s="22"/>
      <c r="D161" s="22"/>
      <c r="E161" s="22"/>
      <c r="F161" s="106"/>
      <c r="G161" s="107"/>
      <c r="H161" s="107"/>
      <c r="I161" s="107"/>
      <c r="J161" s="107"/>
      <c r="K161" s="53"/>
      <c r="L161" s="53"/>
      <c r="M161" s="53"/>
      <c r="N161" s="53"/>
      <c r="O161" s="21"/>
      <c r="P161" s="21"/>
      <c r="Q161" s="21"/>
      <c r="R161" s="21"/>
      <c r="S161" s="157"/>
      <c r="T161" s="157"/>
      <c r="U161" s="157"/>
      <c r="V161" s="105"/>
      <c r="W161" s="105"/>
      <c r="X161" s="105"/>
      <c r="Y161" s="105"/>
      <c r="Z161" s="105"/>
      <c r="AA161" s="105"/>
    </row>
    <row r="162" spans="1:27" ht="15" customHeight="1" x14ac:dyDescent="0.25">
      <c r="A162" s="96"/>
      <c r="B162" s="22"/>
      <c r="C162" s="22"/>
      <c r="D162" s="22"/>
      <c r="E162" s="22"/>
      <c r="F162" s="106"/>
      <c r="G162" s="107"/>
      <c r="H162" s="107"/>
      <c r="I162" s="107"/>
      <c r="J162" s="107"/>
      <c r="K162" s="53"/>
      <c r="L162" s="53"/>
      <c r="M162" s="53"/>
      <c r="N162" s="53"/>
      <c r="O162" s="21"/>
      <c r="P162" s="21"/>
      <c r="Q162" s="21"/>
      <c r="R162" s="21"/>
      <c r="S162" s="157"/>
      <c r="T162" s="157"/>
      <c r="U162" s="157"/>
      <c r="V162" s="105"/>
      <c r="W162" s="105"/>
      <c r="X162" s="105"/>
      <c r="Y162" s="105"/>
      <c r="Z162" s="105"/>
      <c r="AA162" s="105"/>
    </row>
    <row r="163" spans="1:27" ht="15" customHeight="1" x14ac:dyDescent="0.25">
      <c r="A163" s="96" t="s">
        <v>73</v>
      </c>
      <c r="B163" s="22"/>
      <c r="C163" s="22"/>
      <c r="D163" s="22"/>
      <c r="E163" s="22"/>
      <c r="F163" s="106"/>
      <c r="G163" s="107"/>
      <c r="H163" s="107"/>
      <c r="I163" s="107"/>
      <c r="J163" s="107"/>
      <c r="K163" s="53"/>
      <c r="L163" s="53"/>
      <c r="M163" s="53"/>
      <c r="N163" s="53"/>
      <c r="O163" s="21"/>
      <c r="P163" s="21"/>
      <c r="Q163" s="21"/>
      <c r="R163" s="21"/>
      <c r="S163" s="157"/>
      <c r="T163" s="157"/>
      <c r="U163" s="157"/>
      <c r="V163" s="105"/>
      <c r="W163" s="105"/>
      <c r="X163" s="105"/>
      <c r="Y163" s="105"/>
      <c r="Z163" s="105"/>
      <c r="AA163" s="105"/>
    </row>
    <row r="164" spans="1:27" ht="15" customHeight="1" x14ac:dyDescent="0.25">
      <c r="A164" s="96"/>
      <c r="B164" s="22"/>
      <c r="C164" s="22"/>
      <c r="D164" s="22"/>
      <c r="E164" s="22"/>
      <c r="F164" s="106"/>
      <c r="G164" s="107"/>
      <c r="H164" s="107"/>
      <c r="I164" s="107"/>
      <c r="J164" s="107"/>
      <c r="K164" s="53"/>
      <c r="L164" s="53"/>
      <c r="M164" s="53"/>
      <c r="N164" s="53"/>
      <c r="O164" s="21"/>
      <c r="P164" s="21"/>
      <c r="Q164" s="21"/>
      <c r="R164" s="21"/>
      <c r="S164" s="157"/>
      <c r="T164" s="157"/>
      <c r="U164" s="157"/>
      <c r="V164" s="105"/>
      <c r="W164" s="105"/>
      <c r="X164" s="105"/>
      <c r="Y164" s="105"/>
      <c r="Z164" s="105"/>
      <c r="AA164" s="105"/>
    </row>
    <row r="165" spans="1:27" ht="15" customHeight="1" x14ac:dyDescent="0.25">
      <c r="A165" s="96" t="s">
        <v>74</v>
      </c>
      <c r="B165" s="22"/>
      <c r="C165" s="22"/>
      <c r="D165" s="22"/>
      <c r="E165" s="22"/>
      <c r="F165" s="106"/>
      <c r="G165" s="107"/>
      <c r="H165" s="107"/>
      <c r="I165" s="107"/>
      <c r="J165" s="107"/>
      <c r="K165" s="53"/>
      <c r="L165" s="53"/>
      <c r="M165" s="53"/>
      <c r="N165" s="53"/>
      <c r="O165" s="21"/>
      <c r="P165" s="21"/>
      <c r="Q165" s="21"/>
      <c r="R165" s="21"/>
      <c r="S165" s="157"/>
      <c r="T165" s="157"/>
      <c r="U165" s="157"/>
      <c r="V165" s="105"/>
      <c r="W165" s="105"/>
      <c r="X165" s="105"/>
      <c r="Y165" s="105"/>
      <c r="Z165" s="105"/>
      <c r="AA165" s="105"/>
    </row>
    <row r="166" spans="1:27" ht="15" customHeight="1" x14ac:dyDescent="0.25">
      <c r="A166" s="96"/>
      <c r="B166" s="22"/>
      <c r="C166" s="22"/>
      <c r="D166" s="22"/>
      <c r="E166" s="22"/>
      <c r="F166" s="106"/>
      <c r="G166" s="107"/>
      <c r="H166" s="107"/>
      <c r="I166" s="107"/>
      <c r="J166" s="107"/>
      <c r="K166" s="53"/>
      <c r="L166" s="53"/>
      <c r="M166" s="53"/>
      <c r="N166" s="53"/>
      <c r="O166" s="21"/>
      <c r="P166" s="21"/>
      <c r="Q166" s="21"/>
      <c r="R166" s="21"/>
      <c r="S166" s="157"/>
      <c r="T166" s="157"/>
      <c r="U166" s="157"/>
      <c r="V166" s="105"/>
      <c r="W166" s="105"/>
      <c r="X166" s="105"/>
      <c r="Y166" s="105"/>
      <c r="Z166" s="105"/>
      <c r="AA166" s="105"/>
    </row>
    <row r="167" spans="1:27" ht="15" customHeight="1" x14ac:dyDescent="0.25">
      <c r="A167" s="96" t="s">
        <v>75</v>
      </c>
      <c r="B167" s="22"/>
      <c r="C167" s="22"/>
      <c r="D167" s="22"/>
      <c r="E167" s="22"/>
      <c r="F167" s="106"/>
      <c r="G167" s="107"/>
      <c r="H167" s="107"/>
      <c r="I167" s="107"/>
      <c r="J167" s="107"/>
      <c r="K167" s="53"/>
      <c r="L167" s="53"/>
      <c r="M167" s="53"/>
      <c r="N167" s="53"/>
      <c r="O167" s="21"/>
      <c r="P167" s="21"/>
      <c r="Q167" s="21"/>
      <c r="R167" s="21"/>
      <c r="S167" s="157"/>
      <c r="T167" s="157"/>
      <c r="U167" s="157"/>
      <c r="V167" s="105"/>
      <c r="W167" s="105"/>
      <c r="X167" s="105"/>
      <c r="Y167" s="105"/>
      <c r="Z167" s="105"/>
      <c r="AA167" s="105"/>
    </row>
    <row r="168" spans="1:27" ht="15" customHeight="1" x14ac:dyDescent="0.25">
      <c r="A168" s="96"/>
      <c r="B168" s="22"/>
      <c r="C168" s="22"/>
      <c r="D168" s="22"/>
      <c r="E168" s="22"/>
      <c r="F168" s="106"/>
      <c r="G168" s="107"/>
      <c r="H168" s="107"/>
      <c r="I168" s="107"/>
      <c r="J168" s="107"/>
      <c r="K168" s="53"/>
      <c r="L168" s="53"/>
      <c r="M168" s="53"/>
      <c r="N168" s="53"/>
      <c r="O168" s="21"/>
      <c r="P168" s="21"/>
      <c r="Q168" s="21"/>
      <c r="R168" s="21"/>
      <c r="S168" s="157"/>
      <c r="T168" s="157"/>
      <c r="U168" s="157"/>
      <c r="V168" s="105"/>
      <c r="W168" s="105"/>
      <c r="X168" s="105"/>
      <c r="Y168" s="105"/>
      <c r="Z168" s="105"/>
      <c r="AA168" s="105"/>
    </row>
    <row r="169" spans="1:27" ht="15" customHeight="1" x14ac:dyDescent="0.25">
      <c r="A169" s="96" t="s">
        <v>76</v>
      </c>
      <c r="B169" s="22"/>
      <c r="C169" s="22"/>
      <c r="D169" s="22"/>
      <c r="E169" s="22"/>
      <c r="F169" s="106"/>
      <c r="G169" s="107"/>
      <c r="H169" s="107"/>
      <c r="I169" s="107"/>
      <c r="J169" s="107"/>
      <c r="K169" s="53"/>
      <c r="L169" s="53"/>
      <c r="M169" s="53"/>
      <c r="N169" s="53"/>
      <c r="O169" s="21"/>
      <c r="P169" s="21"/>
      <c r="Q169" s="21"/>
      <c r="R169" s="21"/>
      <c r="S169" s="157"/>
      <c r="T169" s="157"/>
      <c r="U169" s="157"/>
      <c r="V169" s="105"/>
      <c r="W169" s="105"/>
      <c r="X169" s="105"/>
      <c r="Y169" s="105"/>
      <c r="Z169" s="105"/>
      <c r="AA169" s="105"/>
    </row>
    <row r="170" spans="1:27" ht="15" customHeight="1" x14ac:dyDescent="0.25">
      <c r="A170" s="96"/>
      <c r="B170" s="22"/>
      <c r="C170" s="22"/>
      <c r="D170" s="22"/>
      <c r="E170" s="22"/>
      <c r="F170" s="106"/>
      <c r="G170" s="107"/>
      <c r="H170" s="107"/>
      <c r="I170" s="107"/>
      <c r="J170" s="107"/>
      <c r="K170" s="53"/>
      <c r="L170" s="53"/>
      <c r="M170" s="53"/>
      <c r="N170" s="53"/>
      <c r="O170" s="21"/>
      <c r="P170" s="21"/>
      <c r="Q170" s="21"/>
      <c r="R170" s="21"/>
      <c r="S170" s="157"/>
      <c r="T170" s="157"/>
      <c r="U170" s="157"/>
      <c r="V170" s="105"/>
      <c r="W170" s="105"/>
      <c r="X170" s="105"/>
      <c r="Y170" s="105"/>
      <c r="Z170" s="105"/>
      <c r="AA170" s="105"/>
    </row>
    <row r="171" spans="1:27" ht="15" customHeight="1" x14ac:dyDescent="0.25">
      <c r="A171" s="96" t="s">
        <v>77</v>
      </c>
      <c r="B171" s="22"/>
      <c r="C171" s="22"/>
      <c r="D171" s="22"/>
      <c r="E171" s="22"/>
      <c r="F171" s="106"/>
      <c r="G171" s="107"/>
      <c r="H171" s="107"/>
      <c r="I171" s="107"/>
      <c r="J171" s="107"/>
      <c r="K171" s="53"/>
      <c r="L171" s="53"/>
      <c r="M171" s="53"/>
      <c r="N171" s="53"/>
      <c r="O171" s="21"/>
      <c r="P171" s="21"/>
      <c r="Q171" s="21"/>
      <c r="R171" s="21"/>
      <c r="S171" s="157"/>
      <c r="T171" s="157"/>
      <c r="U171" s="157"/>
      <c r="V171" s="105"/>
      <c r="W171" s="105"/>
      <c r="X171" s="105"/>
      <c r="Y171" s="105"/>
      <c r="Z171" s="105"/>
      <c r="AA171" s="105"/>
    </row>
    <row r="172" spans="1:27" ht="15" customHeight="1" x14ac:dyDescent="0.25">
      <c r="A172" s="96"/>
      <c r="B172" s="22"/>
      <c r="C172" s="22"/>
      <c r="D172" s="22"/>
      <c r="E172" s="22"/>
      <c r="F172" s="106"/>
      <c r="G172" s="107"/>
      <c r="H172" s="107"/>
      <c r="I172" s="107"/>
      <c r="J172" s="107"/>
      <c r="K172" s="53"/>
      <c r="L172" s="53"/>
      <c r="M172" s="53"/>
      <c r="N172" s="53"/>
      <c r="O172" s="21"/>
      <c r="P172" s="21"/>
      <c r="Q172" s="21"/>
      <c r="R172" s="21"/>
      <c r="S172" s="157"/>
      <c r="T172" s="157"/>
      <c r="U172" s="157"/>
      <c r="V172" s="105"/>
      <c r="W172" s="105"/>
      <c r="X172" s="105"/>
      <c r="Y172" s="105"/>
      <c r="Z172" s="105"/>
      <c r="AA172" s="105"/>
    </row>
    <row r="173" spans="1:27" ht="15" customHeight="1" x14ac:dyDescent="0.25">
      <c r="A173" s="96" t="s">
        <v>123</v>
      </c>
      <c r="B173" s="22"/>
      <c r="C173" s="22"/>
      <c r="D173" s="22"/>
      <c r="E173" s="22"/>
      <c r="F173" s="155" t="s">
        <v>156</v>
      </c>
      <c r="G173" s="156"/>
      <c r="H173" s="156"/>
      <c r="I173" s="156"/>
      <c r="J173" s="156"/>
      <c r="K173" s="53"/>
      <c r="L173" s="53"/>
      <c r="M173" s="53"/>
      <c r="N173" s="53"/>
      <c r="O173" s="21"/>
      <c r="P173" s="21"/>
      <c r="Q173" s="21"/>
      <c r="R173" s="21"/>
      <c r="S173" s="157"/>
      <c r="T173" s="157"/>
      <c r="U173" s="157"/>
      <c r="V173" s="105"/>
      <c r="W173" s="105"/>
      <c r="X173" s="105"/>
      <c r="Y173" s="105"/>
      <c r="Z173" s="105"/>
      <c r="AA173" s="105"/>
    </row>
    <row r="174" spans="1:27" ht="15" customHeight="1" x14ac:dyDescent="0.25">
      <c r="A174" s="96"/>
      <c r="B174" s="22"/>
      <c r="C174" s="22"/>
      <c r="D174" s="22"/>
      <c r="E174" s="22"/>
      <c r="F174" s="155"/>
      <c r="G174" s="156"/>
      <c r="H174" s="156"/>
      <c r="I174" s="156"/>
      <c r="J174" s="156"/>
      <c r="K174" s="53"/>
      <c r="L174" s="53"/>
      <c r="M174" s="53"/>
      <c r="N174" s="53"/>
      <c r="O174" s="21"/>
      <c r="P174" s="21"/>
      <c r="Q174" s="21"/>
      <c r="R174" s="21"/>
      <c r="S174" s="157"/>
      <c r="T174" s="157"/>
      <c r="U174" s="157"/>
      <c r="V174" s="105"/>
      <c r="W174" s="105"/>
      <c r="X174" s="105"/>
      <c r="Y174" s="105"/>
      <c r="Z174" s="105"/>
      <c r="AA174" s="105"/>
    </row>
    <row r="175" spans="1:27" ht="15" customHeight="1" x14ac:dyDescent="0.25">
      <c r="A175" s="49" t="s">
        <v>35</v>
      </c>
      <c r="B175" s="49"/>
      <c r="C175" s="147" t="s">
        <v>61</v>
      </c>
      <c r="D175" s="147"/>
      <c r="E175" s="147"/>
      <c r="F175" s="147"/>
      <c r="G175" s="147"/>
      <c r="H175" s="147"/>
      <c r="I175" s="147"/>
      <c r="J175" s="147"/>
      <c r="K175" s="147"/>
      <c r="L175" s="147"/>
      <c r="M175" s="147"/>
      <c r="N175" s="147"/>
      <c r="O175" s="147"/>
      <c r="P175" s="147"/>
      <c r="Q175" s="147"/>
      <c r="R175" s="147"/>
      <c r="S175" s="147"/>
      <c r="T175" s="147"/>
      <c r="U175" s="147"/>
      <c r="V175" s="147"/>
      <c r="W175" s="49"/>
      <c r="X175" s="49"/>
      <c r="Y175" s="49"/>
      <c r="Z175" s="49"/>
      <c r="AA175" s="49"/>
    </row>
    <row r="176" spans="1:27" ht="15" customHeight="1" x14ac:dyDescent="0.25">
      <c r="A176" s="49"/>
      <c r="B176" s="49"/>
      <c r="C176" s="147"/>
      <c r="D176" s="147"/>
      <c r="E176" s="147"/>
      <c r="F176" s="147"/>
      <c r="G176" s="147"/>
      <c r="H176" s="147"/>
      <c r="I176" s="147"/>
      <c r="J176" s="147"/>
      <c r="K176" s="147"/>
      <c r="L176" s="147"/>
      <c r="M176" s="147"/>
      <c r="N176" s="147"/>
      <c r="O176" s="147"/>
      <c r="P176" s="147"/>
      <c r="Q176" s="147"/>
      <c r="R176" s="147"/>
      <c r="S176" s="147"/>
      <c r="T176" s="147"/>
      <c r="U176" s="147"/>
      <c r="V176" s="147"/>
      <c r="W176" s="49"/>
      <c r="X176" s="49"/>
      <c r="Y176" s="49"/>
      <c r="Z176" s="49"/>
      <c r="AA176" s="49"/>
    </row>
    <row r="177" spans="1:27" ht="15" customHeight="1" x14ac:dyDescent="0.25">
      <c r="A177" s="109" t="s">
        <v>36</v>
      </c>
      <c r="B177" s="109"/>
      <c r="C177" s="110" t="s">
        <v>122</v>
      </c>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1:27" ht="15" customHeight="1" x14ac:dyDescent="0.25">
      <c r="A178" s="109"/>
      <c r="B178" s="109"/>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1:27" ht="15" customHeight="1" x14ac:dyDescent="0.25">
      <c r="A179" s="126" t="s">
        <v>116</v>
      </c>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row>
    <row r="180" spans="1:27" ht="15" customHeight="1" x14ac:dyDescent="0.25">
      <c r="A180" s="103" t="s">
        <v>58</v>
      </c>
      <c r="B180" s="57" t="s">
        <v>22</v>
      </c>
      <c r="C180" s="58"/>
      <c r="D180" s="58"/>
      <c r="E180" s="59"/>
      <c r="F180" s="27" t="s">
        <v>60</v>
      </c>
      <c r="G180" s="28"/>
      <c r="H180" s="28"/>
      <c r="I180" s="28"/>
      <c r="J180" s="111"/>
      <c r="K180" s="27" t="s">
        <v>57</v>
      </c>
      <c r="L180" s="28"/>
      <c r="M180" s="28"/>
      <c r="N180" s="111"/>
      <c r="O180" s="27" t="s">
        <v>118</v>
      </c>
      <c r="P180" s="28"/>
      <c r="Q180" s="28"/>
      <c r="R180" s="111"/>
      <c r="S180" s="27" t="s">
        <v>117</v>
      </c>
      <c r="T180" s="28"/>
      <c r="U180" s="28"/>
      <c r="V180" s="111"/>
      <c r="W180" s="23" t="s">
        <v>59</v>
      </c>
      <c r="X180" s="23"/>
      <c r="Y180" s="23"/>
      <c r="Z180" s="23"/>
      <c r="AA180" s="23"/>
    </row>
    <row r="181" spans="1:27" ht="15" customHeight="1" x14ac:dyDescent="0.25">
      <c r="A181" s="115"/>
      <c r="B181" s="60"/>
      <c r="C181" s="61"/>
      <c r="D181" s="61"/>
      <c r="E181" s="62"/>
      <c r="F181" s="29"/>
      <c r="G181" s="30"/>
      <c r="H181" s="30"/>
      <c r="I181" s="30"/>
      <c r="J181" s="37"/>
      <c r="K181" s="29"/>
      <c r="L181" s="30"/>
      <c r="M181" s="30"/>
      <c r="N181" s="37"/>
      <c r="O181" s="29"/>
      <c r="P181" s="30"/>
      <c r="Q181" s="30"/>
      <c r="R181" s="37"/>
      <c r="S181" s="29"/>
      <c r="T181" s="30"/>
      <c r="U181" s="30"/>
      <c r="V181" s="37"/>
      <c r="W181" s="23"/>
      <c r="X181" s="23"/>
      <c r="Y181" s="23"/>
      <c r="Z181" s="23"/>
      <c r="AA181" s="23"/>
    </row>
    <row r="182" spans="1:27" ht="15" customHeight="1" x14ac:dyDescent="0.25">
      <c r="A182" s="115"/>
      <c r="B182" s="60"/>
      <c r="C182" s="61"/>
      <c r="D182" s="61"/>
      <c r="E182" s="62"/>
      <c r="F182" s="29"/>
      <c r="G182" s="30"/>
      <c r="H182" s="30"/>
      <c r="I182" s="30"/>
      <c r="J182" s="37"/>
      <c r="K182" s="29"/>
      <c r="L182" s="30"/>
      <c r="M182" s="30"/>
      <c r="N182" s="37"/>
      <c r="O182" s="29"/>
      <c r="P182" s="30"/>
      <c r="Q182" s="30"/>
      <c r="R182" s="37"/>
      <c r="S182" s="29"/>
      <c r="T182" s="30"/>
      <c r="U182" s="30"/>
      <c r="V182" s="37"/>
      <c r="W182" s="23"/>
      <c r="X182" s="23"/>
      <c r="Y182" s="23"/>
      <c r="Z182" s="23"/>
      <c r="AA182" s="23"/>
    </row>
    <row r="183" spans="1:27" ht="15" customHeight="1" x14ac:dyDescent="0.25">
      <c r="A183" s="104"/>
      <c r="B183" s="63"/>
      <c r="C183" s="64"/>
      <c r="D183" s="64"/>
      <c r="E183" s="65"/>
      <c r="F183" s="31"/>
      <c r="G183" s="32"/>
      <c r="H183" s="32"/>
      <c r="I183" s="32"/>
      <c r="J183" s="38"/>
      <c r="K183" s="31"/>
      <c r="L183" s="32"/>
      <c r="M183" s="32"/>
      <c r="N183" s="38"/>
      <c r="O183" s="112" t="s">
        <v>64</v>
      </c>
      <c r="P183" s="113"/>
      <c r="Q183" s="113"/>
      <c r="R183" s="114"/>
      <c r="S183" s="112" t="s">
        <v>65</v>
      </c>
      <c r="T183" s="113"/>
      <c r="U183" s="113"/>
      <c r="V183" s="114"/>
      <c r="W183" s="23"/>
      <c r="X183" s="23"/>
      <c r="Y183" s="23"/>
      <c r="Z183" s="23"/>
      <c r="AA183" s="23"/>
    </row>
    <row r="184" spans="1:27" ht="15" customHeight="1" x14ac:dyDescent="0.25">
      <c r="A184" s="96">
        <v>0</v>
      </c>
      <c r="B184" s="127" t="s">
        <v>37</v>
      </c>
      <c r="C184" s="128"/>
      <c r="D184" s="128"/>
      <c r="E184" s="129"/>
      <c r="F184" s="133"/>
      <c r="G184" s="134"/>
      <c r="H184" s="134"/>
      <c r="I184" s="134"/>
      <c r="J184" s="135"/>
      <c r="K184" s="53"/>
      <c r="L184" s="53"/>
      <c r="M184" s="53"/>
      <c r="N184" s="123"/>
      <c r="O184" s="144"/>
      <c r="P184" s="144"/>
      <c r="Q184" s="144"/>
      <c r="R184" s="145"/>
      <c r="S184" s="23"/>
      <c r="T184" s="23"/>
      <c r="U184" s="23"/>
      <c r="V184" s="23"/>
      <c r="W184" s="107"/>
      <c r="X184" s="107"/>
      <c r="Y184" s="107"/>
      <c r="Z184" s="107"/>
      <c r="AA184" s="107"/>
    </row>
    <row r="185" spans="1:27" ht="15" customHeight="1" x14ac:dyDescent="0.25">
      <c r="A185" s="96"/>
      <c r="B185" s="130"/>
      <c r="C185" s="131"/>
      <c r="D185" s="131"/>
      <c r="E185" s="132"/>
      <c r="F185" s="136"/>
      <c r="G185" s="137"/>
      <c r="H185" s="137"/>
      <c r="I185" s="137"/>
      <c r="J185" s="138"/>
      <c r="K185" s="53"/>
      <c r="L185" s="53"/>
      <c r="M185" s="53"/>
      <c r="N185" s="123"/>
      <c r="O185" s="144"/>
      <c r="P185" s="144"/>
      <c r="Q185" s="144"/>
      <c r="R185" s="145"/>
      <c r="S185" s="23"/>
      <c r="T185" s="23"/>
      <c r="U185" s="23"/>
      <c r="V185" s="23"/>
      <c r="W185" s="107"/>
      <c r="X185" s="107"/>
      <c r="Y185" s="107"/>
      <c r="Z185" s="107"/>
      <c r="AA185" s="107"/>
    </row>
    <row r="186" spans="1:27" ht="15" customHeight="1" x14ac:dyDescent="0.25">
      <c r="A186" s="96">
        <v>1</v>
      </c>
      <c r="B186" s="116" t="s">
        <v>125</v>
      </c>
      <c r="C186" s="117"/>
      <c r="D186" s="117"/>
      <c r="E186" s="118"/>
      <c r="F186" s="122" t="str">
        <f>IF(F143&lt;&gt;0,F143,"")</f>
        <v/>
      </c>
      <c r="G186" s="122"/>
      <c r="H186" s="122"/>
      <c r="I186" s="122"/>
      <c r="J186" s="122"/>
      <c r="K186" s="53"/>
      <c r="L186" s="53"/>
      <c r="M186" s="53"/>
      <c r="N186" s="123"/>
      <c r="O186" s="125"/>
      <c r="P186" s="125"/>
      <c r="Q186" s="125"/>
      <c r="R186" s="125"/>
      <c r="S186" s="124"/>
      <c r="T186" s="124"/>
      <c r="U186" s="124"/>
      <c r="V186" s="124"/>
      <c r="W186" s="107"/>
      <c r="X186" s="107"/>
      <c r="Y186" s="107"/>
      <c r="Z186" s="107"/>
      <c r="AA186" s="107"/>
    </row>
    <row r="187" spans="1:27" ht="15" customHeight="1" x14ac:dyDescent="0.25">
      <c r="A187" s="96"/>
      <c r="B187" s="119"/>
      <c r="C187" s="120"/>
      <c r="D187" s="120"/>
      <c r="E187" s="121"/>
      <c r="F187" s="122"/>
      <c r="G187" s="122"/>
      <c r="H187" s="122"/>
      <c r="I187" s="122"/>
      <c r="J187" s="122"/>
      <c r="K187" s="53"/>
      <c r="L187" s="53"/>
      <c r="M187" s="53"/>
      <c r="N187" s="123"/>
      <c r="O187" s="125"/>
      <c r="P187" s="125"/>
      <c r="Q187" s="125"/>
      <c r="R187" s="125"/>
      <c r="S187" s="53"/>
      <c r="T187" s="53"/>
      <c r="U187" s="53"/>
      <c r="V187" s="53"/>
      <c r="W187" s="107"/>
      <c r="X187" s="107"/>
      <c r="Y187" s="107"/>
      <c r="Z187" s="107"/>
      <c r="AA187" s="107"/>
    </row>
    <row r="188" spans="1:27" ht="15" customHeight="1" x14ac:dyDescent="0.25">
      <c r="A188" s="96">
        <v>2</v>
      </c>
      <c r="B188" s="116" t="s">
        <v>126</v>
      </c>
      <c r="C188" s="117"/>
      <c r="D188" s="117"/>
      <c r="E188" s="118"/>
      <c r="F188" s="122" t="str">
        <f>IF(F145&lt;&gt;0,F145,"")</f>
        <v/>
      </c>
      <c r="G188" s="122"/>
      <c r="H188" s="122"/>
      <c r="I188" s="122"/>
      <c r="J188" s="122"/>
      <c r="K188" s="53"/>
      <c r="L188" s="53"/>
      <c r="M188" s="53"/>
      <c r="N188" s="123"/>
      <c r="O188" s="125"/>
      <c r="P188" s="125"/>
      <c r="Q188" s="125"/>
      <c r="R188" s="125"/>
      <c r="S188" s="124"/>
      <c r="T188" s="124"/>
      <c r="U188" s="124"/>
      <c r="V188" s="124"/>
      <c r="W188" s="107"/>
      <c r="X188" s="107"/>
      <c r="Y188" s="107"/>
      <c r="Z188" s="107"/>
      <c r="AA188" s="107"/>
    </row>
    <row r="189" spans="1:27" ht="15" customHeight="1" x14ac:dyDescent="0.25">
      <c r="A189" s="96"/>
      <c r="B189" s="119"/>
      <c r="C189" s="120"/>
      <c r="D189" s="120"/>
      <c r="E189" s="121"/>
      <c r="F189" s="122"/>
      <c r="G189" s="122"/>
      <c r="H189" s="122"/>
      <c r="I189" s="122"/>
      <c r="J189" s="122"/>
      <c r="K189" s="53"/>
      <c r="L189" s="53"/>
      <c r="M189" s="53"/>
      <c r="N189" s="123"/>
      <c r="O189" s="125"/>
      <c r="P189" s="125"/>
      <c r="Q189" s="125"/>
      <c r="R189" s="125"/>
      <c r="S189" s="53"/>
      <c r="T189" s="53"/>
      <c r="U189" s="53"/>
      <c r="V189" s="53"/>
      <c r="W189" s="107"/>
      <c r="X189" s="107"/>
      <c r="Y189" s="107"/>
      <c r="Z189" s="107"/>
      <c r="AA189" s="107"/>
    </row>
    <row r="190" spans="1:27" ht="15" customHeight="1" x14ac:dyDescent="0.25">
      <c r="A190" s="96">
        <v>3</v>
      </c>
      <c r="B190" s="116" t="str">
        <f>IF(B127=Aux!$E$13,Aux!$E$13,"")</f>
        <v/>
      </c>
      <c r="C190" s="117"/>
      <c r="D190" s="117"/>
      <c r="E190" s="118"/>
      <c r="F190" s="122"/>
      <c r="G190" s="122"/>
      <c r="H190" s="122"/>
      <c r="I190" s="122"/>
      <c r="J190" s="122"/>
      <c r="K190" s="53"/>
      <c r="L190" s="53"/>
      <c r="M190" s="53"/>
      <c r="N190" s="123"/>
      <c r="O190" s="125"/>
      <c r="P190" s="125"/>
      <c r="Q190" s="125"/>
      <c r="R190" s="125"/>
      <c r="S190" s="124"/>
      <c r="T190" s="124"/>
      <c r="U190" s="124"/>
      <c r="V190" s="124"/>
      <c r="W190" s="107"/>
      <c r="X190" s="107"/>
      <c r="Y190" s="107"/>
      <c r="Z190" s="107"/>
      <c r="AA190" s="107"/>
    </row>
    <row r="191" spans="1:27" ht="15" customHeight="1" x14ac:dyDescent="0.25">
      <c r="A191" s="96"/>
      <c r="B191" s="119"/>
      <c r="C191" s="120"/>
      <c r="D191" s="120"/>
      <c r="E191" s="121"/>
      <c r="F191" s="122"/>
      <c r="G191" s="122"/>
      <c r="H191" s="122"/>
      <c r="I191" s="122"/>
      <c r="J191" s="122"/>
      <c r="K191" s="53"/>
      <c r="L191" s="53"/>
      <c r="M191" s="53"/>
      <c r="N191" s="123"/>
      <c r="O191" s="125"/>
      <c r="P191" s="125"/>
      <c r="Q191" s="125"/>
      <c r="R191" s="125"/>
      <c r="S191" s="53"/>
      <c r="T191" s="53"/>
      <c r="U191" s="53"/>
      <c r="V191" s="53"/>
      <c r="W191" s="107"/>
      <c r="X191" s="107"/>
      <c r="Y191" s="107"/>
      <c r="Z191" s="107"/>
      <c r="AA191" s="107"/>
    </row>
    <row r="192" spans="1:27" ht="15" customHeight="1" x14ac:dyDescent="0.25">
      <c r="A192" s="103" t="s">
        <v>66</v>
      </c>
      <c r="B192" s="158" t="s">
        <v>33</v>
      </c>
      <c r="C192" s="158"/>
      <c r="D192" s="158"/>
      <c r="E192" s="158"/>
      <c r="F192" s="122" t="str">
        <f>IF(F149&lt;&gt;0,F149,"")</f>
        <v/>
      </c>
      <c r="G192" s="122"/>
      <c r="H192" s="122"/>
      <c r="I192" s="122"/>
      <c r="J192" s="122"/>
      <c r="K192" s="53"/>
      <c r="L192" s="53"/>
      <c r="M192" s="53"/>
      <c r="N192" s="53"/>
      <c r="O192" s="125"/>
      <c r="P192" s="125"/>
      <c r="Q192" s="125"/>
      <c r="R192" s="125"/>
      <c r="S192" s="53"/>
      <c r="T192" s="53"/>
      <c r="U192" s="53"/>
      <c r="V192" s="53"/>
      <c r="W192" s="107"/>
      <c r="X192" s="107"/>
      <c r="Y192" s="107"/>
      <c r="Z192" s="107"/>
      <c r="AA192" s="107"/>
    </row>
    <row r="193" spans="1:53" ht="15" customHeight="1" x14ac:dyDescent="0.25">
      <c r="A193" s="104"/>
      <c r="B193" s="158"/>
      <c r="C193" s="158"/>
      <c r="D193" s="158"/>
      <c r="E193" s="158"/>
      <c r="F193" s="122"/>
      <c r="G193" s="122"/>
      <c r="H193" s="122"/>
      <c r="I193" s="122"/>
      <c r="J193" s="122"/>
      <c r="K193" s="53"/>
      <c r="L193" s="53"/>
      <c r="M193" s="53"/>
      <c r="N193" s="53"/>
      <c r="O193" s="125"/>
      <c r="P193" s="125"/>
      <c r="Q193" s="125"/>
      <c r="R193" s="125"/>
      <c r="S193" s="53"/>
      <c r="T193" s="53"/>
      <c r="U193" s="53"/>
      <c r="V193" s="53"/>
      <c r="W193" s="107"/>
      <c r="X193" s="107"/>
      <c r="Y193" s="107"/>
      <c r="Z193" s="107"/>
      <c r="AA193" s="107"/>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ht="15" customHeight="1" x14ac:dyDescent="0.25">
      <c r="A194" s="103" t="s">
        <v>67</v>
      </c>
      <c r="B194" s="158"/>
      <c r="C194" s="158"/>
      <c r="D194" s="158"/>
      <c r="E194" s="158"/>
      <c r="F194" s="122" t="str">
        <f t="shared" ref="F194" si="0">IF(F151&lt;&gt;0,F151,"")</f>
        <v/>
      </c>
      <c r="G194" s="122"/>
      <c r="H194" s="122"/>
      <c r="I194" s="122"/>
      <c r="J194" s="122"/>
      <c r="K194" s="53"/>
      <c r="L194" s="53"/>
      <c r="M194" s="53"/>
      <c r="N194" s="53"/>
      <c r="O194" s="125"/>
      <c r="P194" s="125"/>
      <c r="Q194" s="125"/>
      <c r="R194" s="125"/>
      <c r="S194" s="53"/>
      <c r="T194" s="53"/>
      <c r="U194" s="53"/>
      <c r="V194" s="53"/>
      <c r="W194" s="107"/>
      <c r="X194" s="107"/>
      <c r="Y194" s="107"/>
      <c r="Z194" s="107"/>
      <c r="AA194" s="107"/>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ht="15" customHeight="1" x14ac:dyDescent="0.25">
      <c r="A195" s="104"/>
      <c r="B195" s="158"/>
      <c r="C195" s="158"/>
      <c r="D195" s="158"/>
      <c r="E195" s="158"/>
      <c r="F195" s="122"/>
      <c r="G195" s="122"/>
      <c r="H195" s="122"/>
      <c r="I195" s="122"/>
      <c r="J195" s="122"/>
      <c r="K195" s="53"/>
      <c r="L195" s="53"/>
      <c r="M195" s="53"/>
      <c r="N195" s="53"/>
      <c r="O195" s="125"/>
      <c r="P195" s="125"/>
      <c r="Q195" s="125"/>
      <c r="R195" s="125"/>
      <c r="S195" s="53"/>
      <c r="T195" s="53"/>
      <c r="U195" s="53"/>
      <c r="V195" s="53"/>
      <c r="W195" s="107"/>
      <c r="X195" s="107"/>
      <c r="Y195" s="107"/>
      <c r="Z195" s="107"/>
      <c r="AA195" s="107"/>
      <c r="AB195" s="16"/>
      <c r="AC195" s="16"/>
      <c r="AD195" s="16"/>
      <c r="AE195" s="16"/>
      <c r="AF195" s="16"/>
      <c r="AG195" s="4"/>
      <c r="AH195" s="4"/>
      <c r="AI195" s="4"/>
      <c r="AJ195" s="4"/>
      <c r="AK195" s="4"/>
      <c r="AL195" s="4"/>
      <c r="AM195" s="4"/>
      <c r="AN195" s="4"/>
      <c r="AO195" s="4"/>
      <c r="AP195" s="4"/>
      <c r="AQ195" s="4"/>
      <c r="AR195" s="4"/>
      <c r="AS195" s="4"/>
      <c r="AT195" s="4"/>
      <c r="AU195" s="4"/>
      <c r="AV195" s="4"/>
      <c r="AW195" s="4"/>
      <c r="AX195" s="4"/>
      <c r="AY195" s="4"/>
      <c r="AZ195" s="4"/>
      <c r="BA195" s="4"/>
    </row>
    <row r="196" spans="1:53" ht="15" customHeight="1" x14ac:dyDescent="0.25">
      <c r="A196" s="103" t="s">
        <v>68</v>
      </c>
      <c r="B196" s="158"/>
      <c r="C196" s="158"/>
      <c r="D196" s="158"/>
      <c r="E196" s="158"/>
      <c r="F196" s="122" t="str">
        <f t="shared" ref="F196" si="1">IF(F153&lt;&gt;0,F153,"")</f>
        <v/>
      </c>
      <c r="G196" s="122"/>
      <c r="H196" s="122"/>
      <c r="I196" s="122"/>
      <c r="J196" s="122"/>
      <c r="K196" s="53"/>
      <c r="L196" s="53"/>
      <c r="M196" s="53"/>
      <c r="N196" s="53"/>
      <c r="O196" s="125"/>
      <c r="P196" s="125"/>
      <c r="Q196" s="125"/>
      <c r="R196" s="125"/>
      <c r="S196" s="53"/>
      <c r="T196" s="53"/>
      <c r="U196" s="53"/>
      <c r="V196" s="53"/>
      <c r="W196" s="107"/>
      <c r="X196" s="107"/>
      <c r="Y196" s="107"/>
      <c r="Z196" s="107"/>
      <c r="AA196" s="107"/>
      <c r="AB196" s="16"/>
      <c r="AC196" s="16"/>
      <c r="AD196" s="16"/>
      <c r="AE196" s="16"/>
      <c r="AF196" s="16"/>
      <c r="AG196" s="4"/>
      <c r="AH196" s="4"/>
      <c r="AI196" s="4"/>
      <c r="AJ196" s="4"/>
      <c r="AK196" s="4"/>
      <c r="AL196" s="4"/>
      <c r="AM196" s="4"/>
      <c r="AN196" s="4"/>
      <c r="AO196" s="4"/>
      <c r="AP196" s="4"/>
      <c r="AQ196" s="4"/>
      <c r="AR196" s="4"/>
      <c r="AS196" s="4"/>
      <c r="AT196" s="4"/>
      <c r="AU196" s="4"/>
      <c r="AV196" s="4"/>
      <c r="AW196" s="4"/>
      <c r="AX196" s="4"/>
      <c r="AY196" s="4"/>
      <c r="AZ196" s="4"/>
      <c r="BA196" s="4"/>
    </row>
    <row r="197" spans="1:53" ht="15" customHeight="1" x14ac:dyDescent="0.25">
      <c r="A197" s="104"/>
      <c r="B197" s="158"/>
      <c r="C197" s="158"/>
      <c r="D197" s="158"/>
      <c r="E197" s="158"/>
      <c r="F197" s="122"/>
      <c r="G197" s="122"/>
      <c r="H197" s="122"/>
      <c r="I197" s="122"/>
      <c r="J197" s="122"/>
      <c r="K197" s="53"/>
      <c r="L197" s="53"/>
      <c r="M197" s="53"/>
      <c r="N197" s="53"/>
      <c r="O197" s="125"/>
      <c r="P197" s="125"/>
      <c r="Q197" s="125"/>
      <c r="R197" s="125"/>
      <c r="S197" s="53"/>
      <c r="T197" s="53"/>
      <c r="U197" s="53"/>
      <c r="V197" s="53"/>
      <c r="W197" s="107"/>
      <c r="X197" s="107"/>
      <c r="Y197" s="107"/>
      <c r="Z197" s="107"/>
      <c r="AA197" s="107"/>
      <c r="AB197" s="16"/>
      <c r="AC197" s="16"/>
      <c r="AD197" s="16"/>
      <c r="AE197" s="16"/>
      <c r="AF197" s="16"/>
      <c r="AG197" s="4"/>
      <c r="AH197" s="4"/>
      <c r="AI197" s="4"/>
      <c r="AJ197" s="4"/>
      <c r="AK197" s="4"/>
      <c r="AL197" s="4"/>
      <c r="AM197" s="4"/>
      <c r="AN197" s="4"/>
      <c r="AO197" s="4"/>
      <c r="AP197" s="4"/>
      <c r="AQ197" s="4"/>
      <c r="AR197" s="4"/>
      <c r="AS197" s="4"/>
      <c r="AT197" s="4"/>
      <c r="AU197" s="4"/>
      <c r="AV197" s="4"/>
      <c r="AW197" s="4"/>
      <c r="AX197" s="4"/>
      <c r="AY197" s="4"/>
      <c r="AZ197" s="4"/>
      <c r="BA197" s="4"/>
    </row>
    <row r="198" spans="1:53" ht="15" customHeight="1" x14ac:dyDescent="0.25">
      <c r="A198" s="103" t="s">
        <v>69</v>
      </c>
      <c r="B198" s="158"/>
      <c r="C198" s="158"/>
      <c r="D198" s="158"/>
      <c r="E198" s="158"/>
      <c r="F198" s="122" t="str">
        <f t="shared" ref="F198" si="2">IF(F155&lt;&gt;0,F155,"")</f>
        <v/>
      </c>
      <c r="G198" s="122"/>
      <c r="H198" s="122"/>
      <c r="I198" s="122"/>
      <c r="J198" s="122"/>
      <c r="K198" s="53"/>
      <c r="L198" s="53"/>
      <c r="M198" s="53"/>
      <c r="N198" s="53"/>
      <c r="O198" s="125"/>
      <c r="P198" s="125"/>
      <c r="Q198" s="125"/>
      <c r="R198" s="125"/>
      <c r="S198" s="53"/>
      <c r="T198" s="53"/>
      <c r="U198" s="53"/>
      <c r="V198" s="53"/>
      <c r="W198" s="107"/>
      <c r="X198" s="107"/>
      <c r="Y198" s="107"/>
      <c r="Z198" s="107"/>
      <c r="AA198" s="107"/>
    </row>
    <row r="199" spans="1:53" ht="15" customHeight="1" x14ac:dyDescent="0.25">
      <c r="A199" s="104"/>
      <c r="B199" s="158"/>
      <c r="C199" s="158"/>
      <c r="D199" s="158"/>
      <c r="E199" s="158"/>
      <c r="F199" s="122"/>
      <c r="G199" s="122"/>
      <c r="H199" s="122"/>
      <c r="I199" s="122"/>
      <c r="J199" s="122"/>
      <c r="K199" s="53"/>
      <c r="L199" s="53"/>
      <c r="M199" s="53"/>
      <c r="N199" s="53"/>
      <c r="O199" s="125"/>
      <c r="P199" s="125"/>
      <c r="Q199" s="125"/>
      <c r="R199" s="125"/>
      <c r="S199" s="53"/>
      <c r="T199" s="53"/>
      <c r="U199" s="53"/>
      <c r="V199" s="53"/>
      <c r="W199" s="107"/>
      <c r="X199" s="107"/>
      <c r="Y199" s="107"/>
      <c r="Z199" s="107"/>
      <c r="AA199" s="107"/>
    </row>
    <row r="200" spans="1:53" ht="15" customHeight="1" x14ac:dyDescent="0.25">
      <c r="A200" s="103" t="s">
        <v>70</v>
      </c>
      <c r="B200" s="158"/>
      <c r="C200" s="158"/>
      <c r="D200" s="158"/>
      <c r="E200" s="158"/>
      <c r="F200" s="122" t="str">
        <f t="shared" ref="F200" si="3">IF(F157&lt;&gt;0,F157,"")</f>
        <v/>
      </c>
      <c r="G200" s="122"/>
      <c r="H200" s="122"/>
      <c r="I200" s="122"/>
      <c r="J200" s="122"/>
      <c r="K200" s="53"/>
      <c r="L200" s="53"/>
      <c r="M200" s="53"/>
      <c r="N200" s="53"/>
      <c r="O200" s="125"/>
      <c r="P200" s="125"/>
      <c r="Q200" s="125"/>
      <c r="R200" s="125"/>
      <c r="S200" s="53"/>
      <c r="T200" s="53"/>
      <c r="U200" s="53"/>
      <c r="V200" s="53"/>
      <c r="W200" s="107"/>
      <c r="X200" s="107"/>
      <c r="Y200" s="107"/>
      <c r="Z200" s="107"/>
      <c r="AA200" s="107"/>
    </row>
    <row r="201" spans="1:53" ht="15" customHeight="1" x14ac:dyDescent="0.25">
      <c r="A201" s="104"/>
      <c r="B201" s="158"/>
      <c r="C201" s="158"/>
      <c r="D201" s="158"/>
      <c r="E201" s="158"/>
      <c r="F201" s="122"/>
      <c r="G201" s="122"/>
      <c r="H201" s="122"/>
      <c r="I201" s="122"/>
      <c r="J201" s="122"/>
      <c r="K201" s="53"/>
      <c r="L201" s="53"/>
      <c r="M201" s="53"/>
      <c r="N201" s="53"/>
      <c r="O201" s="125"/>
      <c r="P201" s="125"/>
      <c r="Q201" s="125"/>
      <c r="R201" s="125"/>
      <c r="S201" s="53"/>
      <c r="T201" s="53"/>
      <c r="U201" s="53"/>
      <c r="V201" s="53"/>
      <c r="W201" s="107"/>
      <c r="X201" s="107"/>
      <c r="Y201" s="107"/>
      <c r="Z201" s="107"/>
      <c r="AA201" s="107"/>
    </row>
    <row r="202" spans="1:53" ht="15" customHeight="1" x14ac:dyDescent="0.25">
      <c r="A202" s="103" t="s">
        <v>71</v>
      </c>
      <c r="B202" s="158"/>
      <c r="C202" s="158"/>
      <c r="D202" s="158"/>
      <c r="E202" s="158"/>
      <c r="F202" s="122" t="str">
        <f t="shared" ref="F202" si="4">IF(F159&lt;&gt;0,F159,"")</f>
        <v/>
      </c>
      <c r="G202" s="122"/>
      <c r="H202" s="122"/>
      <c r="I202" s="122"/>
      <c r="J202" s="122"/>
      <c r="K202" s="53"/>
      <c r="L202" s="53"/>
      <c r="M202" s="53"/>
      <c r="N202" s="53"/>
      <c r="O202" s="125"/>
      <c r="P202" s="125"/>
      <c r="Q202" s="125"/>
      <c r="R202" s="125"/>
      <c r="S202" s="53"/>
      <c r="T202" s="53"/>
      <c r="U202" s="53"/>
      <c r="V202" s="53"/>
      <c r="W202" s="107"/>
      <c r="X202" s="107"/>
      <c r="Y202" s="107"/>
      <c r="Z202" s="107"/>
      <c r="AA202" s="107"/>
    </row>
    <row r="203" spans="1:53" ht="15" customHeight="1" x14ac:dyDescent="0.25">
      <c r="A203" s="104"/>
      <c r="B203" s="158"/>
      <c r="C203" s="158"/>
      <c r="D203" s="158"/>
      <c r="E203" s="158"/>
      <c r="F203" s="122"/>
      <c r="G203" s="122"/>
      <c r="H203" s="122"/>
      <c r="I203" s="122"/>
      <c r="J203" s="122"/>
      <c r="K203" s="53"/>
      <c r="L203" s="53"/>
      <c r="M203" s="53"/>
      <c r="N203" s="53"/>
      <c r="O203" s="125"/>
      <c r="P203" s="125"/>
      <c r="Q203" s="125"/>
      <c r="R203" s="125"/>
      <c r="S203" s="53"/>
      <c r="T203" s="53"/>
      <c r="U203" s="53"/>
      <c r="V203" s="53"/>
      <c r="W203" s="107"/>
      <c r="X203" s="107"/>
      <c r="Y203" s="107"/>
      <c r="Z203" s="107"/>
      <c r="AA203" s="107"/>
    </row>
    <row r="204" spans="1:53" ht="15" customHeight="1" x14ac:dyDescent="0.25">
      <c r="A204" s="103" t="s">
        <v>72</v>
      </c>
      <c r="B204" s="158"/>
      <c r="C204" s="158"/>
      <c r="D204" s="158"/>
      <c r="E204" s="158"/>
      <c r="F204" s="122" t="str">
        <f t="shared" ref="F204" si="5">IF(F161&lt;&gt;0,F161,"")</f>
        <v/>
      </c>
      <c r="G204" s="122"/>
      <c r="H204" s="122"/>
      <c r="I204" s="122"/>
      <c r="J204" s="122"/>
      <c r="K204" s="53"/>
      <c r="L204" s="53"/>
      <c r="M204" s="53"/>
      <c r="N204" s="53"/>
      <c r="O204" s="125"/>
      <c r="P204" s="125"/>
      <c r="Q204" s="125"/>
      <c r="R204" s="125"/>
      <c r="S204" s="53"/>
      <c r="T204" s="53"/>
      <c r="U204" s="53"/>
      <c r="V204" s="53"/>
      <c r="W204" s="107"/>
      <c r="X204" s="107"/>
      <c r="Y204" s="107"/>
      <c r="Z204" s="107"/>
      <c r="AA204" s="107"/>
    </row>
    <row r="205" spans="1:53" ht="15" customHeight="1" x14ac:dyDescent="0.25">
      <c r="A205" s="104"/>
      <c r="B205" s="158"/>
      <c r="C205" s="158"/>
      <c r="D205" s="158"/>
      <c r="E205" s="158"/>
      <c r="F205" s="122"/>
      <c r="G205" s="122"/>
      <c r="H205" s="122"/>
      <c r="I205" s="122"/>
      <c r="J205" s="122"/>
      <c r="K205" s="53"/>
      <c r="L205" s="53"/>
      <c r="M205" s="53"/>
      <c r="N205" s="53"/>
      <c r="O205" s="125"/>
      <c r="P205" s="125"/>
      <c r="Q205" s="125"/>
      <c r="R205" s="125"/>
      <c r="S205" s="53"/>
      <c r="T205" s="53"/>
      <c r="U205" s="53"/>
      <c r="V205" s="53"/>
      <c r="W205" s="107"/>
      <c r="X205" s="107"/>
      <c r="Y205" s="107"/>
      <c r="Z205" s="107"/>
      <c r="AA205" s="107"/>
    </row>
    <row r="206" spans="1:53" ht="15" customHeight="1" x14ac:dyDescent="0.25">
      <c r="A206" s="103" t="s">
        <v>73</v>
      </c>
      <c r="B206" s="158"/>
      <c r="C206" s="158"/>
      <c r="D206" s="158"/>
      <c r="E206" s="158"/>
      <c r="F206" s="122" t="str">
        <f t="shared" ref="F206" si="6">IF(F163&lt;&gt;0,F163,"")</f>
        <v/>
      </c>
      <c r="G206" s="122"/>
      <c r="H206" s="122"/>
      <c r="I206" s="122"/>
      <c r="J206" s="122"/>
      <c r="K206" s="53"/>
      <c r="L206" s="53"/>
      <c r="M206" s="53"/>
      <c r="N206" s="53"/>
      <c r="O206" s="125"/>
      <c r="P206" s="125"/>
      <c r="Q206" s="125"/>
      <c r="R206" s="125"/>
      <c r="S206" s="53"/>
      <c r="T206" s="53"/>
      <c r="U206" s="53"/>
      <c r="V206" s="53"/>
      <c r="W206" s="107"/>
      <c r="X206" s="107"/>
      <c r="Y206" s="107"/>
      <c r="Z206" s="107"/>
      <c r="AA206" s="107"/>
    </row>
    <row r="207" spans="1:53" ht="15" customHeight="1" x14ac:dyDescent="0.25">
      <c r="A207" s="104"/>
      <c r="B207" s="158"/>
      <c r="C207" s="158"/>
      <c r="D207" s="158"/>
      <c r="E207" s="158"/>
      <c r="F207" s="122"/>
      <c r="G207" s="122"/>
      <c r="H207" s="122"/>
      <c r="I207" s="122"/>
      <c r="J207" s="122"/>
      <c r="K207" s="53"/>
      <c r="L207" s="53"/>
      <c r="M207" s="53"/>
      <c r="N207" s="53"/>
      <c r="O207" s="125"/>
      <c r="P207" s="125"/>
      <c r="Q207" s="125"/>
      <c r="R207" s="125"/>
      <c r="S207" s="53"/>
      <c r="T207" s="53"/>
      <c r="U207" s="53"/>
      <c r="V207" s="53"/>
      <c r="W207" s="107"/>
      <c r="X207" s="107"/>
      <c r="Y207" s="107"/>
      <c r="Z207" s="107"/>
      <c r="AA207" s="107"/>
    </row>
    <row r="208" spans="1:53" ht="15" customHeight="1" x14ac:dyDescent="0.25">
      <c r="A208" s="103" t="s">
        <v>74</v>
      </c>
      <c r="B208" s="158"/>
      <c r="C208" s="158"/>
      <c r="D208" s="158"/>
      <c r="E208" s="158"/>
      <c r="F208" s="122" t="str">
        <f t="shared" ref="F208" si="7">IF(F165&lt;&gt;0,F165,"")</f>
        <v/>
      </c>
      <c r="G208" s="122"/>
      <c r="H208" s="122"/>
      <c r="I208" s="122"/>
      <c r="J208" s="122"/>
      <c r="K208" s="53"/>
      <c r="L208" s="53"/>
      <c r="M208" s="53"/>
      <c r="N208" s="53"/>
      <c r="O208" s="125"/>
      <c r="P208" s="125"/>
      <c r="Q208" s="125"/>
      <c r="R208" s="125"/>
      <c r="S208" s="53"/>
      <c r="T208" s="53"/>
      <c r="U208" s="53"/>
      <c r="V208" s="53"/>
      <c r="W208" s="107"/>
      <c r="X208" s="107"/>
      <c r="Y208" s="107"/>
      <c r="Z208" s="107"/>
      <c r="AA208" s="107"/>
    </row>
    <row r="209" spans="1:53" ht="15" customHeight="1" x14ac:dyDescent="0.25">
      <c r="A209" s="104"/>
      <c r="B209" s="158"/>
      <c r="C209" s="158"/>
      <c r="D209" s="158"/>
      <c r="E209" s="158"/>
      <c r="F209" s="122"/>
      <c r="G209" s="122"/>
      <c r="H209" s="122"/>
      <c r="I209" s="122"/>
      <c r="J209" s="122"/>
      <c r="K209" s="53"/>
      <c r="L209" s="53"/>
      <c r="M209" s="53"/>
      <c r="N209" s="53"/>
      <c r="O209" s="125"/>
      <c r="P209" s="125"/>
      <c r="Q209" s="125"/>
      <c r="R209" s="125"/>
      <c r="S209" s="53"/>
      <c r="T209" s="53"/>
      <c r="U209" s="53"/>
      <c r="V209" s="53"/>
      <c r="W209" s="107"/>
      <c r="X209" s="107"/>
      <c r="Y209" s="107"/>
      <c r="Z209" s="107"/>
      <c r="AA209" s="107"/>
    </row>
    <row r="210" spans="1:53" ht="15" customHeight="1" x14ac:dyDescent="0.25">
      <c r="A210" s="103" t="s">
        <v>75</v>
      </c>
      <c r="B210" s="158"/>
      <c r="C210" s="158"/>
      <c r="D210" s="158"/>
      <c r="E210" s="158"/>
      <c r="F210" s="122" t="str">
        <f t="shared" ref="F210" si="8">IF(F167&lt;&gt;0,F167,"")</f>
        <v/>
      </c>
      <c r="G210" s="122"/>
      <c r="H210" s="122"/>
      <c r="I210" s="122"/>
      <c r="J210" s="122"/>
      <c r="K210" s="53"/>
      <c r="L210" s="53"/>
      <c r="M210" s="53"/>
      <c r="N210" s="53"/>
      <c r="O210" s="125"/>
      <c r="P210" s="125"/>
      <c r="Q210" s="125"/>
      <c r="R210" s="125"/>
      <c r="S210" s="53"/>
      <c r="T210" s="53"/>
      <c r="U210" s="53"/>
      <c r="V210" s="53"/>
      <c r="W210" s="107"/>
      <c r="X210" s="107"/>
      <c r="Y210" s="107"/>
      <c r="Z210" s="107"/>
      <c r="AA210" s="107"/>
    </row>
    <row r="211" spans="1:53" ht="15" customHeight="1" x14ac:dyDescent="0.25">
      <c r="A211" s="104"/>
      <c r="B211" s="158"/>
      <c r="C211" s="158"/>
      <c r="D211" s="158"/>
      <c r="E211" s="158"/>
      <c r="F211" s="122"/>
      <c r="G211" s="122"/>
      <c r="H211" s="122"/>
      <c r="I211" s="122"/>
      <c r="J211" s="122"/>
      <c r="K211" s="53"/>
      <c r="L211" s="53"/>
      <c r="M211" s="53"/>
      <c r="N211" s="53"/>
      <c r="O211" s="125"/>
      <c r="P211" s="125"/>
      <c r="Q211" s="125"/>
      <c r="R211" s="125"/>
      <c r="S211" s="53"/>
      <c r="T211" s="53"/>
      <c r="U211" s="53"/>
      <c r="V211" s="53"/>
      <c r="W211" s="107"/>
      <c r="X211" s="107"/>
      <c r="Y211" s="107"/>
      <c r="Z211" s="107"/>
      <c r="AA211" s="107"/>
      <c r="AS211" s="2"/>
      <c r="AT211" s="2"/>
      <c r="AU211" s="2"/>
      <c r="AV211" s="2"/>
      <c r="AW211" s="2"/>
      <c r="AX211" s="2"/>
      <c r="AY211" s="2"/>
      <c r="AZ211" s="2"/>
      <c r="BA211" s="2"/>
    </row>
    <row r="212" spans="1:53" ht="15" customHeight="1" x14ac:dyDescent="0.25">
      <c r="A212" s="103" t="s">
        <v>76</v>
      </c>
      <c r="B212" s="158"/>
      <c r="C212" s="158"/>
      <c r="D212" s="158"/>
      <c r="E212" s="158"/>
      <c r="F212" s="122" t="str">
        <f t="shared" ref="F212" si="9">IF(F169&lt;&gt;0,F169,"")</f>
        <v/>
      </c>
      <c r="G212" s="122"/>
      <c r="H212" s="122"/>
      <c r="I212" s="122"/>
      <c r="J212" s="122"/>
      <c r="K212" s="53"/>
      <c r="L212" s="53"/>
      <c r="M212" s="53"/>
      <c r="N212" s="53"/>
      <c r="O212" s="125"/>
      <c r="P212" s="125"/>
      <c r="Q212" s="125"/>
      <c r="R212" s="125"/>
      <c r="S212" s="53"/>
      <c r="T212" s="53"/>
      <c r="U212" s="53"/>
      <c r="V212" s="53"/>
      <c r="W212" s="107"/>
      <c r="X212" s="107"/>
      <c r="Y212" s="107"/>
      <c r="Z212" s="107"/>
      <c r="AA212" s="107"/>
      <c r="AB212" s="2"/>
      <c r="AC212" s="2"/>
      <c r="AZ212" s="2"/>
      <c r="BA212" s="2"/>
    </row>
    <row r="213" spans="1:53" ht="15" customHeight="1" x14ac:dyDescent="0.25">
      <c r="A213" s="104"/>
      <c r="B213" s="158"/>
      <c r="C213" s="158"/>
      <c r="D213" s="158"/>
      <c r="E213" s="158"/>
      <c r="F213" s="122"/>
      <c r="G213" s="122"/>
      <c r="H213" s="122"/>
      <c r="I213" s="122"/>
      <c r="J213" s="122"/>
      <c r="K213" s="53"/>
      <c r="L213" s="53"/>
      <c r="M213" s="53"/>
      <c r="N213" s="53"/>
      <c r="O213" s="125"/>
      <c r="P213" s="125"/>
      <c r="Q213" s="125"/>
      <c r="R213" s="125"/>
      <c r="S213" s="53"/>
      <c r="T213" s="53"/>
      <c r="U213" s="53"/>
      <c r="V213" s="53"/>
      <c r="W213" s="107"/>
      <c r="X213" s="107"/>
      <c r="Y213" s="107"/>
      <c r="Z213" s="107"/>
      <c r="AA213" s="107"/>
      <c r="AB213" s="2"/>
      <c r="AC213" s="2"/>
      <c r="AZ213" s="2"/>
      <c r="BA213" s="2"/>
    </row>
    <row r="214" spans="1:53" ht="15" customHeight="1" x14ac:dyDescent="0.25">
      <c r="A214" s="103" t="s">
        <v>77</v>
      </c>
      <c r="B214" s="158"/>
      <c r="C214" s="158"/>
      <c r="D214" s="158"/>
      <c r="E214" s="158"/>
      <c r="F214" s="122" t="str">
        <f>IF(F171&lt;&gt;0,F171,"")</f>
        <v/>
      </c>
      <c r="G214" s="122"/>
      <c r="H214" s="122"/>
      <c r="I214" s="122"/>
      <c r="J214" s="122"/>
      <c r="K214" s="53"/>
      <c r="L214" s="53"/>
      <c r="M214" s="53"/>
      <c r="N214" s="53"/>
      <c r="O214" s="125"/>
      <c r="P214" s="125"/>
      <c r="Q214" s="125"/>
      <c r="R214" s="125"/>
      <c r="S214" s="53"/>
      <c r="T214" s="53"/>
      <c r="U214" s="53"/>
      <c r="V214" s="53"/>
      <c r="W214" s="107"/>
      <c r="X214" s="107"/>
      <c r="Y214" s="107"/>
      <c r="Z214" s="107"/>
      <c r="AA214" s="107"/>
      <c r="AB214" s="2"/>
      <c r="BA214" s="2"/>
    </row>
    <row r="215" spans="1:53" ht="15" customHeight="1" x14ac:dyDescent="0.25">
      <c r="A215" s="104"/>
      <c r="B215" s="158"/>
      <c r="C215" s="158"/>
      <c r="D215" s="158"/>
      <c r="E215" s="158"/>
      <c r="F215" s="122"/>
      <c r="G215" s="122"/>
      <c r="H215" s="122"/>
      <c r="I215" s="122"/>
      <c r="J215" s="122"/>
      <c r="K215" s="53"/>
      <c r="L215" s="53"/>
      <c r="M215" s="53"/>
      <c r="N215" s="53"/>
      <c r="O215" s="125"/>
      <c r="P215" s="125"/>
      <c r="Q215" s="125"/>
      <c r="R215" s="125"/>
      <c r="S215" s="53"/>
      <c r="T215" s="53"/>
      <c r="U215" s="53"/>
      <c r="V215" s="53"/>
      <c r="W215" s="107"/>
      <c r="X215" s="107"/>
      <c r="Y215" s="107"/>
      <c r="Z215" s="107"/>
      <c r="AA215" s="107"/>
      <c r="AB215" s="2"/>
      <c r="AD215" s="2"/>
      <c r="AE215" s="2"/>
      <c r="AF215" s="2"/>
      <c r="AG215" s="2"/>
      <c r="AH215" s="2"/>
      <c r="AI215" s="2"/>
      <c r="AJ215" s="2"/>
      <c r="AK215" s="2"/>
      <c r="AL215" s="2"/>
      <c r="AM215" s="2"/>
      <c r="AN215" s="2"/>
      <c r="AO215" s="2"/>
      <c r="AP215" s="2"/>
      <c r="AQ215" s="2"/>
      <c r="AR215" s="2"/>
      <c r="AS215" s="2"/>
      <c r="AT215" s="2"/>
      <c r="AU215" s="2"/>
      <c r="AV215" s="2"/>
      <c r="AW215" s="2"/>
      <c r="AX215" s="2"/>
      <c r="AY215" s="2"/>
      <c r="BA215" s="2"/>
    </row>
    <row r="216" spans="1:53" ht="15" customHeight="1" x14ac:dyDescent="0.25">
      <c r="A216" s="103" t="s">
        <v>123</v>
      </c>
      <c r="B216" s="158"/>
      <c r="C216" s="158"/>
      <c r="D216" s="158"/>
      <c r="E216" s="158"/>
      <c r="F216" s="122" t="str">
        <f>IF(F173&lt;&gt;0,F173,"")</f>
        <v>Ventana de Techumbre</v>
      </c>
      <c r="G216" s="122"/>
      <c r="H216" s="122"/>
      <c r="I216" s="122"/>
      <c r="J216" s="122"/>
      <c r="K216" s="53"/>
      <c r="L216" s="53"/>
      <c r="M216" s="53"/>
      <c r="N216" s="53"/>
      <c r="O216" s="125"/>
      <c r="P216" s="125"/>
      <c r="Q216" s="125"/>
      <c r="R216" s="125"/>
      <c r="S216" s="53"/>
      <c r="T216" s="53"/>
      <c r="U216" s="53"/>
      <c r="V216" s="53"/>
      <c r="W216" s="107"/>
      <c r="X216" s="107"/>
      <c r="Y216" s="107"/>
      <c r="Z216" s="107"/>
      <c r="AA216" s="107"/>
      <c r="AB216" s="2"/>
      <c r="BA216" s="2"/>
    </row>
    <row r="217" spans="1:53" ht="15" customHeight="1" x14ac:dyDescent="0.25">
      <c r="A217" s="104"/>
      <c r="B217" s="158"/>
      <c r="C217" s="158"/>
      <c r="D217" s="158"/>
      <c r="E217" s="158"/>
      <c r="F217" s="122"/>
      <c r="G217" s="122"/>
      <c r="H217" s="122"/>
      <c r="I217" s="122"/>
      <c r="J217" s="122"/>
      <c r="K217" s="53"/>
      <c r="L217" s="53"/>
      <c r="M217" s="53"/>
      <c r="N217" s="53"/>
      <c r="O217" s="125"/>
      <c r="P217" s="125"/>
      <c r="Q217" s="125"/>
      <c r="R217" s="125"/>
      <c r="S217" s="53"/>
      <c r="T217" s="53"/>
      <c r="U217" s="53"/>
      <c r="V217" s="53"/>
      <c r="W217" s="107"/>
      <c r="X217" s="107"/>
      <c r="Y217" s="107"/>
      <c r="Z217" s="107"/>
      <c r="AA217" s="107"/>
      <c r="AB217" s="2"/>
      <c r="AD217" s="2"/>
      <c r="AE217" s="2"/>
      <c r="AF217" s="2"/>
      <c r="AG217" s="2"/>
      <c r="AH217" s="2"/>
      <c r="AI217" s="2"/>
      <c r="AJ217" s="2"/>
      <c r="AK217" s="2"/>
      <c r="AL217" s="2"/>
      <c r="AM217" s="2"/>
      <c r="AN217" s="2"/>
      <c r="AO217" s="2"/>
      <c r="AP217" s="2"/>
      <c r="AQ217" s="2"/>
      <c r="AR217" s="2"/>
      <c r="AS217" s="2"/>
      <c r="AT217" s="2"/>
      <c r="AU217" s="2"/>
      <c r="AV217" s="2"/>
      <c r="AW217" s="2"/>
      <c r="AX217" s="2"/>
      <c r="AY217" s="2"/>
      <c r="BA217" s="2"/>
    </row>
    <row r="218" spans="1:53" ht="15" customHeight="1" x14ac:dyDescent="0.25">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c r="AA218" s="229"/>
      <c r="AB218" s="2"/>
      <c r="AD218" s="2"/>
      <c r="AE218" s="2"/>
      <c r="AF218" s="2"/>
      <c r="AG218" s="2"/>
      <c r="AH218" s="2"/>
      <c r="AI218" s="2"/>
      <c r="AJ218" s="2"/>
      <c r="AK218" s="2"/>
      <c r="AL218" s="2"/>
      <c r="AM218" s="2"/>
      <c r="AN218" s="2"/>
      <c r="AO218" s="2"/>
      <c r="AP218" s="2"/>
      <c r="AQ218" s="2"/>
      <c r="AR218" s="2"/>
      <c r="AS218" s="2"/>
      <c r="AT218" s="2"/>
      <c r="AU218" s="2"/>
      <c r="AV218" s="2"/>
      <c r="AW218" s="2"/>
      <c r="AX218" s="2"/>
      <c r="AY218" s="2"/>
      <c r="BA218" s="2"/>
    </row>
    <row r="219" spans="1:53" ht="15" customHeight="1" x14ac:dyDescent="0.25">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c r="AA219" s="230"/>
      <c r="AB219" s="2"/>
      <c r="AD219" s="2"/>
      <c r="AE219" s="2"/>
      <c r="AF219" s="2"/>
      <c r="AG219" s="2"/>
      <c r="AH219" s="2"/>
      <c r="AI219" s="2"/>
      <c r="AJ219" s="2"/>
      <c r="AK219" s="2"/>
      <c r="AL219" s="2"/>
      <c r="AM219" s="2"/>
      <c r="AN219" s="2"/>
      <c r="AO219" s="2"/>
      <c r="AP219" s="2"/>
      <c r="AQ219" s="2"/>
      <c r="AR219" s="2"/>
      <c r="AS219" s="2"/>
      <c r="AT219" s="2"/>
      <c r="AU219" s="2"/>
      <c r="AV219" s="2"/>
      <c r="AW219" s="2"/>
      <c r="AX219" s="2"/>
      <c r="AY219" s="2"/>
      <c r="BA219" s="2"/>
    </row>
    <row r="220" spans="1:53" ht="15" customHeight="1" x14ac:dyDescent="0.25">
      <c r="A220" s="109" t="s">
        <v>80</v>
      </c>
      <c r="B220" s="109"/>
      <c r="C220" s="110" t="s">
        <v>31</v>
      </c>
      <c r="D220" s="110"/>
      <c r="E220" s="110"/>
      <c r="F220" s="110"/>
      <c r="G220" s="110"/>
      <c r="H220" s="110"/>
      <c r="I220" s="110"/>
      <c r="J220" s="110"/>
      <c r="K220" s="110"/>
      <c r="L220" s="110"/>
      <c r="M220" s="110"/>
      <c r="N220" s="110"/>
      <c r="O220" s="110"/>
      <c r="P220" s="110"/>
      <c r="Q220" s="110"/>
      <c r="R220" s="110"/>
      <c r="S220" s="110"/>
      <c r="T220" s="110"/>
      <c r="U220" s="110"/>
      <c r="V220" s="110"/>
      <c r="W220" s="109"/>
      <c r="X220" s="109"/>
      <c r="Y220" s="109"/>
      <c r="Z220" s="109"/>
      <c r="AA220" s="109"/>
      <c r="AB220" s="2"/>
      <c r="AC220" s="2"/>
      <c r="AD220" s="2"/>
      <c r="AE220" s="2"/>
      <c r="AF220" s="2"/>
      <c r="AG220" s="2"/>
      <c r="AH220" s="2"/>
      <c r="AI220" s="2"/>
      <c r="AJ220" s="2"/>
      <c r="AK220" s="2"/>
      <c r="AL220" s="2"/>
      <c r="AM220" s="2"/>
      <c r="AN220" s="2"/>
      <c r="AO220" s="4"/>
      <c r="AP220" s="4"/>
      <c r="AQ220" s="4"/>
      <c r="AR220" s="4"/>
      <c r="AS220" s="4"/>
      <c r="AT220" s="4"/>
      <c r="AU220" s="4"/>
      <c r="AV220" s="4"/>
      <c r="AW220" s="4"/>
      <c r="AX220" s="4"/>
      <c r="AY220" s="4"/>
      <c r="AZ220" s="4"/>
      <c r="BA220" s="2"/>
    </row>
    <row r="221" spans="1:53" ht="15" customHeight="1" x14ac:dyDescent="0.25">
      <c r="A221" s="109"/>
      <c r="B221" s="109"/>
      <c r="C221" s="110"/>
      <c r="D221" s="110"/>
      <c r="E221" s="110"/>
      <c r="F221" s="110"/>
      <c r="G221" s="110"/>
      <c r="H221" s="110"/>
      <c r="I221" s="110"/>
      <c r="J221" s="110"/>
      <c r="K221" s="110"/>
      <c r="L221" s="110"/>
      <c r="M221" s="110"/>
      <c r="N221" s="110"/>
      <c r="O221" s="110"/>
      <c r="P221" s="110"/>
      <c r="Q221" s="110"/>
      <c r="R221" s="110"/>
      <c r="S221" s="110"/>
      <c r="T221" s="110"/>
      <c r="U221" s="110"/>
      <c r="V221" s="110"/>
      <c r="W221" s="109"/>
      <c r="X221" s="109"/>
      <c r="Y221" s="109"/>
      <c r="Z221" s="109"/>
      <c r="AA221" s="109"/>
      <c r="AB221" s="2"/>
      <c r="AC221" s="4"/>
      <c r="AD221" s="4"/>
      <c r="AE221" s="4"/>
      <c r="AF221" s="4"/>
      <c r="AG221" s="4"/>
      <c r="AH221" s="4"/>
      <c r="AI221" s="4"/>
      <c r="AJ221" s="4"/>
      <c r="AK221" s="4"/>
      <c r="AL221" s="4"/>
      <c r="AM221" s="4"/>
      <c r="AN221" s="2"/>
      <c r="AO221" s="4"/>
      <c r="AP221" s="4"/>
      <c r="AQ221" s="4"/>
      <c r="AR221" s="4"/>
      <c r="AS221" s="4"/>
      <c r="AT221" s="4"/>
      <c r="AU221" s="4"/>
      <c r="AV221" s="4"/>
      <c r="AW221" s="4"/>
      <c r="AX221" s="4"/>
      <c r="AY221" s="4"/>
      <c r="AZ221" s="4"/>
      <c r="BA221" s="2"/>
    </row>
    <row r="222" spans="1:53" ht="15" customHeight="1" x14ac:dyDescent="0.25">
      <c r="A222" s="126" t="s">
        <v>42</v>
      </c>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2"/>
      <c r="AC222" s="4"/>
      <c r="AD222" s="4"/>
      <c r="AE222" s="4"/>
      <c r="AF222" s="4"/>
      <c r="AG222" s="4"/>
      <c r="AH222" s="4"/>
      <c r="AI222" s="4"/>
      <c r="AJ222" s="4"/>
      <c r="AK222" s="4"/>
      <c r="AL222" s="4"/>
      <c r="AM222" s="4"/>
      <c r="AO222" s="4"/>
      <c r="AP222" s="4"/>
      <c r="AQ222" s="4"/>
      <c r="AR222" s="4"/>
      <c r="AS222" s="4"/>
      <c r="AT222" s="4"/>
      <c r="AU222" s="4"/>
      <c r="AV222" s="4"/>
      <c r="AW222" s="4"/>
      <c r="AX222" s="4"/>
      <c r="AY222" s="4"/>
      <c r="AZ222" s="4"/>
      <c r="BA222" s="2"/>
    </row>
    <row r="223" spans="1:53" ht="15" customHeight="1" x14ac:dyDescent="0.25">
      <c r="A223" s="27" t="s">
        <v>84</v>
      </c>
      <c r="B223" s="28"/>
      <c r="C223" s="28"/>
      <c r="D223" s="111"/>
      <c r="E223" s="23" t="s">
        <v>41</v>
      </c>
      <c r="F223" s="23"/>
      <c r="G223" s="23"/>
      <c r="H223" s="23"/>
      <c r="I223" s="23"/>
      <c r="J223" s="23"/>
      <c r="K223" s="23"/>
      <c r="L223" s="23" t="s">
        <v>88</v>
      </c>
      <c r="M223" s="23"/>
      <c r="N223" s="23"/>
      <c r="O223" s="23"/>
      <c r="P223" s="23"/>
      <c r="Q223" s="23"/>
      <c r="R223" s="23"/>
      <c r="S223" s="23" t="s">
        <v>57</v>
      </c>
      <c r="T223" s="23"/>
      <c r="U223" s="23"/>
      <c r="V223" s="23"/>
      <c r="W223" s="23" t="s">
        <v>59</v>
      </c>
      <c r="X223" s="23"/>
      <c r="Y223" s="23"/>
      <c r="Z223" s="23"/>
      <c r="AA223" s="23"/>
      <c r="AB223" s="2"/>
      <c r="AC223" s="4"/>
      <c r="AD223" s="4"/>
      <c r="AE223" s="4"/>
      <c r="AF223" s="4"/>
      <c r="AG223" s="4"/>
      <c r="AH223" s="4"/>
      <c r="AI223" s="4"/>
      <c r="AJ223" s="4"/>
      <c r="AK223" s="4"/>
      <c r="AL223" s="4"/>
      <c r="AM223" s="4"/>
      <c r="AN223" s="2"/>
      <c r="AO223" s="4"/>
      <c r="AP223" s="4"/>
      <c r="AQ223" s="4"/>
      <c r="AR223" s="4"/>
      <c r="AS223" s="4"/>
      <c r="AT223" s="4"/>
      <c r="AU223" s="4"/>
      <c r="AV223" s="4"/>
      <c r="AW223" s="4"/>
      <c r="AX223" s="4"/>
      <c r="AY223" s="4"/>
      <c r="AZ223" s="4"/>
      <c r="BA223" s="2"/>
    </row>
    <row r="224" spans="1:53" ht="15" customHeight="1" x14ac:dyDescent="0.25">
      <c r="A224" s="29"/>
      <c r="B224" s="30"/>
      <c r="C224" s="30"/>
      <c r="D224" s="37"/>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5" customHeight="1" x14ac:dyDescent="0.25">
      <c r="A225" s="29"/>
      <c r="B225" s="30"/>
      <c r="C225" s="30"/>
      <c r="D225" s="37"/>
      <c r="E225" s="27" t="s">
        <v>85</v>
      </c>
      <c r="F225" s="28"/>
      <c r="G225" s="28"/>
      <c r="H225" s="111"/>
      <c r="I225" s="96" t="s">
        <v>38</v>
      </c>
      <c r="J225" s="96"/>
      <c r="K225" s="96"/>
      <c r="L225" s="96" t="s">
        <v>39</v>
      </c>
      <c r="M225" s="96"/>
      <c r="N225" s="96"/>
      <c r="O225" s="96" t="s">
        <v>40</v>
      </c>
      <c r="P225" s="96"/>
      <c r="Q225" s="96"/>
      <c r="R225" s="96"/>
      <c r="S225" s="23"/>
      <c r="T225" s="23"/>
      <c r="U225" s="23"/>
      <c r="V225" s="23"/>
      <c r="W225" s="23"/>
      <c r="X225" s="23"/>
      <c r="Y225" s="23"/>
      <c r="Z225" s="23"/>
      <c r="AA225" s="23"/>
    </row>
    <row r="226" spans="1:27" ht="15" customHeight="1" x14ac:dyDescent="0.25">
      <c r="A226" s="31"/>
      <c r="B226" s="32"/>
      <c r="C226" s="32"/>
      <c r="D226" s="38"/>
      <c r="E226" s="146" t="s">
        <v>86</v>
      </c>
      <c r="F226" s="146"/>
      <c r="G226" s="146"/>
      <c r="H226" s="146"/>
      <c r="I226" s="96"/>
      <c r="J226" s="96"/>
      <c r="K226" s="96"/>
      <c r="L226" s="143" t="s">
        <v>87</v>
      </c>
      <c r="M226" s="143"/>
      <c r="N226" s="143"/>
      <c r="O226" s="143" t="s">
        <v>87</v>
      </c>
      <c r="P226" s="143"/>
      <c r="Q226" s="143"/>
      <c r="R226" s="143"/>
      <c r="S226" s="23"/>
      <c r="T226" s="23"/>
      <c r="U226" s="23"/>
      <c r="V226" s="23"/>
      <c r="W226" s="23"/>
      <c r="X226" s="23"/>
      <c r="Y226" s="23"/>
      <c r="Z226" s="23"/>
      <c r="AA226" s="23"/>
    </row>
    <row r="227" spans="1:27" ht="15" customHeight="1" x14ac:dyDescent="0.25">
      <c r="A227" s="90" t="s">
        <v>83</v>
      </c>
      <c r="B227" s="91"/>
      <c r="C227" s="91"/>
      <c r="D227" s="92"/>
      <c r="E227" s="159"/>
      <c r="F227" s="160"/>
      <c r="G227" s="160"/>
      <c r="H227" s="161"/>
      <c r="I227" s="54"/>
      <c r="J227" s="54"/>
      <c r="K227" s="54"/>
      <c r="L227" s="54"/>
      <c r="M227" s="54"/>
      <c r="N227" s="54"/>
      <c r="O227" s="54"/>
      <c r="P227" s="54"/>
      <c r="Q227" s="54"/>
      <c r="R227" s="54"/>
      <c r="S227" s="23" t="s">
        <v>30</v>
      </c>
      <c r="T227" s="23"/>
      <c r="U227" s="23"/>
      <c r="V227" s="23"/>
      <c r="W227" s="23" t="s">
        <v>151</v>
      </c>
      <c r="X227" s="23"/>
      <c r="Y227" s="23"/>
      <c r="Z227" s="23"/>
      <c r="AA227" s="23"/>
    </row>
    <row r="228" spans="1:27" ht="15" customHeight="1" x14ac:dyDescent="0.25">
      <c r="A228" s="93"/>
      <c r="B228" s="94"/>
      <c r="C228" s="94"/>
      <c r="D228" s="95"/>
      <c r="E228" s="162"/>
      <c r="F228" s="163"/>
      <c r="G228" s="163"/>
      <c r="H228" s="164"/>
      <c r="I228" s="54"/>
      <c r="J228" s="54"/>
      <c r="K228" s="54"/>
      <c r="L228" s="54"/>
      <c r="M228" s="54"/>
      <c r="N228" s="54"/>
      <c r="O228" s="54"/>
      <c r="P228" s="54"/>
      <c r="Q228" s="54"/>
      <c r="R228" s="54"/>
      <c r="S228" s="23"/>
      <c r="T228" s="23"/>
      <c r="U228" s="23"/>
      <c r="V228" s="23"/>
      <c r="W228" s="23"/>
      <c r="X228" s="23"/>
      <c r="Y228" s="23"/>
      <c r="Z228" s="23"/>
      <c r="AA228" s="23"/>
    </row>
    <row r="229" spans="1:27" ht="15" customHeight="1" x14ac:dyDescent="0.25">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c r="AA229" s="225"/>
    </row>
    <row r="230" spans="1:27" ht="15" customHeight="1" x14ac:dyDescent="0.25">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row>
    <row r="231" spans="1:27" ht="15" customHeight="1" x14ac:dyDescent="0.25">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row>
    <row r="232" spans="1:27" ht="15" customHeight="1" x14ac:dyDescent="0.25">
      <c r="A232" s="212"/>
      <c r="B232" s="212"/>
      <c r="C232" s="212"/>
      <c r="D232" s="212"/>
      <c r="E232" s="212"/>
      <c r="F232" s="212"/>
      <c r="G232" s="212"/>
      <c r="H232" s="212"/>
      <c r="I232" s="212"/>
      <c r="J232" s="212"/>
      <c r="K232" s="212"/>
      <c r="L232" s="212"/>
      <c r="M232" s="212"/>
      <c r="N232" s="212"/>
      <c r="O232" s="212"/>
      <c r="P232" s="212"/>
      <c r="Q232" s="212"/>
      <c r="R232" s="212"/>
      <c r="S232" s="212"/>
      <c r="T232" s="212"/>
      <c r="U232" s="212"/>
      <c r="V232" s="212"/>
      <c r="W232" s="212"/>
      <c r="X232" s="212"/>
      <c r="Y232" s="212"/>
      <c r="Z232" s="212"/>
      <c r="AA232" s="212"/>
    </row>
    <row r="233" spans="1:27" ht="15" customHeight="1" x14ac:dyDescent="0.25">
      <c r="A233" s="49" t="s">
        <v>90</v>
      </c>
      <c r="B233" s="49"/>
      <c r="C233" s="165" t="s">
        <v>91</v>
      </c>
      <c r="D233" s="165"/>
      <c r="E233" s="165"/>
      <c r="F233" s="165"/>
      <c r="G233" s="165"/>
      <c r="H233" s="165"/>
      <c r="I233" s="165"/>
      <c r="J233" s="165"/>
      <c r="K233" s="165"/>
      <c r="L233" s="165"/>
      <c r="M233" s="165"/>
      <c r="N233" s="165"/>
      <c r="O233" s="165"/>
      <c r="P233" s="165"/>
      <c r="Q233" s="165"/>
      <c r="R233" s="165"/>
      <c r="S233" s="165"/>
      <c r="T233" s="165"/>
      <c r="U233" s="165"/>
      <c r="V233" s="165"/>
      <c r="W233" s="49"/>
      <c r="X233" s="49"/>
      <c r="Y233" s="49"/>
      <c r="Z233" s="49"/>
      <c r="AA233" s="49"/>
    </row>
    <row r="234" spans="1:27" ht="15" customHeight="1" x14ac:dyDescent="0.25">
      <c r="A234" s="49"/>
      <c r="B234" s="49"/>
      <c r="C234" s="165"/>
      <c r="D234" s="165"/>
      <c r="E234" s="165"/>
      <c r="F234" s="166"/>
      <c r="G234" s="166"/>
      <c r="H234" s="166"/>
      <c r="I234" s="166"/>
      <c r="J234" s="166"/>
      <c r="K234" s="166"/>
      <c r="L234" s="166"/>
      <c r="M234" s="166"/>
      <c r="N234" s="166"/>
      <c r="O234" s="166"/>
      <c r="P234" s="166"/>
      <c r="Q234" s="166"/>
      <c r="R234" s="165"/>
      <c r="S234" s="165"/>
      <c r="T234" s="165"/>
      <c r="U234" s="165"/>
      <c r="V234" s="165"/>
      <c r="W234" s="49"/>
      <c r="X234" s="49"/>
      <c r="Y234" s="49"/>
      <c r="Z234" s="49"/>
      <c r="AA234" s="49"/>
    </row>
    <row r="235" spans="1:27" ht="15" customHeight="1" x14ac:dyDescent="0.25">
      <c r="A235" s="27" t="s">
        <v>57</v>
      </c>
      <c r="B235" s="28"/>
      <c r="C235" s="28"/>
      <c r="D235" s="28"/>
      <c r="E235" s="28"/>
      <c r="F235" s="34"/>
      <c r="G235" s="183" t="str">
        <f>"4.1 "&amp;Aux!B51</f>
        <v>4.1 % máximo según orientación y valor U</v>
      </c>
      <c r="H235" s="183"/>
      <c r="I235" s="183"/>
      <c r="J235" s="183"/>
      <c r="K235" s="183"/>
      <c r="L235" s="183"/>
      <c r="M235" s="183"/>
      <c r="N235" s="183"/>
      <c r="O235" s="183"/>
      <c r="P235" s="183"/>
      <c r="Q235" s="184"/>
      <c r="R235" s="237" t="s">
        <v>59</v>
      </c>
      <c r="S235" s="23"/>
      <c r="T235" s="23"/>
      <c r="U235" s="238"/>
      <c r="V235" s="238"/>
      <c r="W235" s="238"/>
      <c r="X235" s="238"/>
      <c r="Y235" s="238"/>
      <c r="Z235" s="238"/>
      <c r="AA235" s="239"/>
    </row>
    <row r="236" spans="1:27" ht="15" customHeight="1" x14ac:dyDescent="0.25">
      <c r="A236" s="29"/>
      <c r="B236" s="30"/>
      <c r="C236" s="30"/>
      <c r="D236" s="30"/>
      <c r="E236" s="30"/>
      <c r="F236" s="35"/>
      <c r="G236" s="244" t="str">
        <f>"4.2 "&amp;Aux!B52</f>
        <v>4.2 U ponderado máximo ventan-muro según orientación</v>
      </c>
      <c r="H236" s="244"/>
      <c r="I236" s="244"/>
      <c r="J236" s="244"/>
      <c r="K236" s="244"/>
      <c r="L236" s="244"/>
      <c r="M236" s="244"/>
      <c r="N236" s="244"/>
      <c r="O236" s="244"/>
      <c r="P236" s="244"/>
      <c r="Q236" s="245"/>
      <c r="R236" s="237"/>
      <c r="S236" s="23"/>
      <c r="T236" s="23"/>
      <c r="U236" s="240"/>
      <c r="V236" s="240"/>
      <c r="W236" s="240"/>
      <c r="X236" s="240"/>
      <c r="Y236" s="240"/>
      <c r="Z236" s="240"/>
      <c r="AA236" s="241"/>
    </row>
    <row r="237" spans="1:27" ht="15" customHeight="1" x14ac:dyDescent="0.25">
      <c r="A237" s="31"/>
      <c r="B237" s="32"/>
      <c r="C237" s="32"/>
      <c r="D237" s="32"/>
      <c r="E237" s="32"/>
      <c r="F237" s="36"/>
      <c r="G237" s="246"/>
      <c r="H237" s="246"/>
      <c r="I237" s="246"/>
      <c r="J237" s="246"/>
      <c r="K237" s="246"/>
      <c r="L237" s="246"/>
      <c r="M237" s="246"/>
      <c r="N237" s="246"/>
      <c r="O237" s="246"/>
      <c r="P237" s="246"/>
      <c r="Q237" s="247"/>
      <c r="R237" s="242" t="s">
        <v>115</v>
      </c>
      <c r="S237" s="242"/>
      <c r="T237" s="242"/>
      <c r="U237" s="242"/>
      <c r="V237" s="242"/>
      <c r="W237" s="242"/>
      <c r="X237" s="242"/>
      <c r="Y237" s="242"/>
      <c r="Z237" s="242"/>
      <c r="AA237" s="243"/>
    </row>
    <row r="238" spans="1:27" ht="15" customHeight="1" x14ac:dyDescent="0.2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c r="AA238" s="231"/>
    </row>
    <row r="239" spans="1:27" ht="15" customHeight="1" x14ac:dyDescent="0.25">
      <c r="A239" s="187" t="s">
        <v>104</v>
      </c>
      <c r="B239" s="187"/>
      <c r="C239" s="188" t="s">
        <v>105</v>
      </c>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row>
    <row r="240" spans="1:27" ht="15" customHeight="1" x14ac:dyDescent="0.25">
      <c r="A240" s="187"/>
      <c r="B240" s="187"/>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row>
    <row r="241" spans="1:27" ht="15" customHeight="1" x14ac:dyDescent="0.25">
      <c r="A241" s="33" t="s">
        <v>110</v>
      </c>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row>
    <row r="242" spans="1:27" ht="15" customHeight="1" x14ac:dyDescent="0.25">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row>
    <row r="243" spans="1:27" ht="15" customHeight="1" x14ac:dyDescent="0.25">
      <c r="A243" s="57" t="s">
        <v>22</v>
      </c>
      <c r="B243" s="58"/>
      <c r="C243" s="59"/>
      <c r="D243" s="39" t="s">
        <v>96</v>
      </c>
      <c r="E243" s="40"/>
      <c r="F243" s="40"/>
      <c r="G243" s="40"/>
      <c r="H243" s="40"/>
      <c r="I243" s="40"/>
      <c r="J243" s="40"/>
      <c r="K243" s="40"/>
      <c r="L243" s="40"/>
      <c r="M243" s="40"/>
      <c r="N243" s="41"/>
      <c r="O243" s="39" t="s">
        <v>109</v>
      </c>
      <c r="P243" s="40"/>
      <c r="Q243" s="40"/>
      <c r="R243" s="41"/>
      <c r="S243" s="23" t="s">
        <v>100</v>
      </c>
      <c r="T243" s="23"/>
      <c r="U243" s="23"/>
      <c r="V243" s="232"/>
      <c r="W243" s="23" t="s">
        <v>16</v>
      </c>
      <c r="X243" s="23"/>
      <c r="Y243" s="23"/>
      <c r="Z243" s="23"/>
      <c r="AA243" s="233"/>
    </row>
    <row r="244" spans="1:27" ht="15" customHeight="1" x14ac:dyDescent="0.25">
      <c r="A244" s="63"/>
      <c r="B244" s="64"/>
      <c r="C244" s="65"/>
      <c r="D244" s="42"/>
      <c r="E244" s="43"/>
      <c r="F244" s="43"/>
      <c r="G244" s="43"/>
      <c r="H244" s="43"/>
      <c r="I244" s="43"/>
      <c r="J244" s="43"/>
      <c r="K244" s="43"/>
      <c r="L244" s="43"/>
      <c r="M244" s="43"/>
      <c r="N244" s="44"/>
      <c r="O244" s="42"/>
      <c r="P244" s="43"/>
      <c r="Q244" s="43"/>
      <c r="R244" s="44"/>
      <c r="S244" s="23"/>
      <c r="T244" s="23"/>
      <c r="U244" s="23"/>
      <c r="V244" s="232"/>
      <c r="W244" s="23"/>
      <c r="X244" s="23"/>
      <c r="Y244" s="23"/>
      <c r="Z244" s="23"/>
      <c r="AA244" s="233"/>
    </row>
    <row r="245" spans="1:27" ht="15" customHeight="1" x14ac:dyDescent="0.25">
      <c r="A245" s="23" t="s">
        <v>98</v>
      </c>
      <c r="B245" s="23"/>
      <c r="C245" s="23"/>
      <c r="D245" s="23" t="s">
        <v>103</v>
      </c>
      <c r="E245" s="23"/>
      <c r="F245" s="23"/>
      <c r="G245" s="23" t="s">
        <v>138</v>
      </c>
      <c r="H245" s="23"/>
      <c r="I245" s="23"/>
      <c r="J245" s="23"/>
      <c r="K245" s="23" t="s">
        <v>139</v>
      </c>
      <c r="L245" s="23"/>
      <c r="M245" s="23"/>
      <c r="N245" s="23"/>
      <c r="O245" s="23" t="s">
        <v>140</v>
      </c>
      <c r="P245" s="23"/>
      <c r="Q245" s="23"/>
      <c r="R245" s="23"/>
      <c r="S245" s="23"/>
      <c r="T245" s="23"/>
      <c r="U245" s="23"/>
      <c r="V245" s="232"/>
      <c r="W245" s="23"/>
      <c r="X245" s="23"/>
      <c r="Y245" s="23"/>
      <c r="Z245" s="23"/>
      <c r="AA245" s="233"/>
    </row>
    <row r="246" spans="1:27" ht="1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2"/>
      <c r="W246" s="23"/>
      <c r="X246" s="23"/>
      <c r="Y246" s="23"/>
      <c r="Z246" s="23"/>
      <c r="AA246" s="233"/>
    </row>
    <row r="247" spans="1:27" ht="15" customHeight="1" x14ac:dyDescent="0.25">
      <c r="A247" s="22" t="s">
        <v>45</v>
      </c>
      <c r="B247" s="22"/>
      <c r="C247" s="22"/>
      <c r="D247" s="26"/>
      <c r="E247" s="26"/>
      <c r="F247" s="26"/>
      <c r="G247" s="46" t="str">
        <f>IFERROR(INDEX($O$149:$O$174,MATCH(D247,$A$149:$A$174,0)),"")</f>
        <v/>
      </c>
      <c r="H247" s="46"/>
      <c r="I247" s="46"/>
      <c r="J247" s="46"/>
      <c r="K247" s="21"/>
      <c r="L247" s="21"/>
      <c r="M247" s="21"/>
      <c r="N247" s="21"/>
      <c r="O247" s="21"/>
      <c r="P247" s="21"/>
      <c r="Q247" s="21"/>
      <c r="R247" s="21"/>
      <c r="S247" s="47" t="str">
        <f>IFERROR(ROUND(K247/O247,3),"")</f>
        <v/>
      </c>
      <c r="T247" s="47"/>
      <c r="U247" s="47"/>
      <c r="V247" s="232"/>
      <c r="W247" s="15"/>
      <c r="X247" s="15" t="s">
        <v>17</v>
      </c>
      <c r="Y247" s="15"/>
      <c r="Z247" s="15" t="s">
        <v>18</v>
      </c>
      <c r="AA247" s="233"/>
    </row>
    <row r="248" spans="1:27" ht="15" customHeight="1" x14ac:dyDescent="0.25">
      <c r="A248" s="22"/>
      <c r="B248" s="22"/>
      <c r="C248" s="22"/>
      <c r="D248" s="26"/>
      <c r="E248" s="26"/>
      <c r="F248" s="26"/>
      <c r="G248" s="46"/>
      <c r="H248" s="46"/>
      <c r="I248" s="46"/>
      <c r="J248" s="46"/>
      <c r="K248" s="21"/>
      <c r="L248" s="21"/>
      <c r="M248" s="21"/>
      <c r="N248" s="21"/>
      <c r="O248" s="21"/>
      <c r="P248" s="21"/>
      <c r="Q248" s="21"/>
      <c r="R248" s="21"/>
      <c r="S248" s="47"/>
      <c r="T248" s="47"/>
      <c r="U248" s="47"/>
      <c r="V248" s="232"/>
      <c r="W248" s="15"/>
      <c r="X248" s="15" t="s">
        <v>19</v>
      </c>
      <c r="Y248" s="15"/>
      <c r="Z248" s="15" t="s">
        <v>1</v>
      </c>
      <c r="AA248" s="233"/>
    </row>
    <row r="249" spans="1:27" ht="15" customHeight="1" x14ac:dyDescent="0.25">
      <c r="A249" s="25" t="s">
        <v>99</v>
      </c>
      <c r="B249" s="25"/>
      <c r="C249" s="25"/>
      <c r="D249" s="26"/>
      <c r="E249" s="26"/>
      <c r="F249" s="26"/>
      <c r="G249" s="46" t="str">
        <f t="shared" ref="G249" si="10">IFERROR(INDEX($O$149:$O$174,MATCH(D249,$A$149:$A$174,0)),"")</f>
        <v/>
      </c>
      <c r="H249" s="46"/>
      <c r="I249" s="46"/>
      <c r="J249" s="46"/>
      <c r="K249" s="21"/>
      <c r="L249" s="21"/>
      <c r="M249" s="21"/>
      <c r="N249" s="21"/>
      <c r="O249" s="21"/>
      <c r="P249" s="21"/>
      <c r="Q249" s="21"/>
      <c r="R249" s="21"/>
      <c r="S249" s="47" t="str">
        <f t="shared" ref="S249" si="11">IFERROR(ROUND(K249/O249,3),"")</f>
        <v/>
      </c>
      <c r="T249" s="47"/>
      <c r="U249" s="47"/>
      <c r="V249" s="232"/>
      <c r="W249" s="15"/>
      <c r="X249" s="15" t="s">
        <v>4</v>
      </c>
      <c r="Y249" s="15"/>
      <c r="Z249" s="15" t="s">
        <v>0</v>
      </c>
      <c r="AA249" s="233"/>
    </row>
    <row r="250" spans="1:27" ht="15" customHeight="1" x14ac:dyDescent="0.25">
      <c r="A250" s="25"/>
      <c r="B250" s="25"/>
      <c r="C250" s="25"/>
      <c r="D250" s="26"/>
      <c r="E250" s="26"/>
      <c r="F250" s="26"/>
      <c r="G250" s="46"/>
      <c r="H250" s="46"/>
      <c r="I250" s="46"/>
      <c r="J250" s="46"/>
      <c r="K250" s="21"/>
      <c r="L250" s="21"/>
      <c r="M250" s="21"/>
      <c r="N250" s="21"/>
      <c r="O250" s="21"/>
      <c r="P250" s="21"/>
      <c r="Q250" s="21"/>
      <c r="R250" s="21"/>
      <c r="S250" s="47"/>
      <c r="T250" s="47"/>
      <c r="U250" s="47"/>
      <c r="V250" s="232"/>
      <c r="W250" s="15"/>
      <c r="X250" s="15" t="s">
        <v>2</v>
      </c>
      <c r="Y250" s="15"/>
      <c r="Z250" s="15" t="s">
        <v>20</v>
      </c>
      <c r="AA250" s="233"/>
    </row>
    <row r="251" spans="1:27" ht="15" customHeight="1" x14ac:dyDescent="0.25">
      <c r="A251" s="22" t="s">
        <v>46</v>
      </c>
      <c r="B251" s="22"/>
      <c r="C251" s="22"/>
      <c r="D251" s="26"/>
      <c r="E251" s="26"/>
      <c r="F251" s="26"/>
      <c r="G251" s="46" t="str">
        <f t="shared" ref="G251" si="12">IFERROR(INDEX($O$149:$O$174,MATCH(D251,$A$149:$A$174,0)),"")</f>
        <v/>
      </c>
      <c r="H251" s="46"/>
      <c r="I251" s="46"/>
      <c r="J251" s="46"/>
      <c r="K251" s="21"/>
      <c r="L251" s="21"/>
      <c r="M251" s="21"/>
      <c r="N251" s="21"/>
      <c r="O251" s="21"/>
      <c r="P251" s="21"/>
      <c r="Q251" s="21"/>
      <c r="R251" s="21"/>
      <c r="S251" s="47" t="str">
        <f t="shared" ref="S251" si="13">IFERROR(ROUND(K251/O251,3),"")</f>
        <v/>
      </c>
      <c r="T251" s="47"/>
      <c r="U251" s="47"/>
      <c r="V251" s="232"/>
      <c r="W251" s="15"/>
      <c r="X251" s="15" t="s">
        <v>3</v>
      </c>
      <c r="Y251" s="45"/>
      <c r="Z251" s="45"/>
      <c r="AA251" s="233"/>
    </row>
    <row r="252" spans="1:27" ht="15" customHeight="1" x14ac:dyDescent="0.25">
      <c r="A252" s="22"/>
      <c r="B252" s="22"/>
      <c r="C252" s="22"/>
      <c r="D252" s="26"/>
      <c r="E252" s="26"/>
      <c r="F252" s="26"/>
      <c r="G252" s="46"/>
      <c r="H252" s="46"/>
      <c r="I252" s="46"/>
      <c r="J252" s="46"/>
      <c r="K252" s="21"/>
      <c r="L252" s="21"/>
      <c r="M252" s="21"/>
      <c r="N252" s="21"/>
      <c r="O252" s="21"/>
      <c r="P252" s="21"/>
      <c r="Q252" s="21"/>
      <c r="R252" s="21"/>
      <c r="S252" s="47"/>
      <c r="T252" s="47"/>
      <c r="U252" s="47"/>
      <c r="V252" s="232"/>
      <c r="W252" s="185" t="s">
        <v>112</v>
      </c>
      <c r="X252" s="185"/>
      <c r="Y252" s="185"/>
      <c r="Z252" s="185"/>
      <c r="AA252" s="233"/>
    </row>
    <row r="253" spans="1:27" ht="15" customHeight="1" x14ac:dyDescent="0.25">
      <c r="A253" s="22" t="s">
        <v>128</v>
      </c>
      <c r="B253" s="22"/>
      <c r="C253" s="22"/>
      <c r="D253" s="26"/>
      <c r="E253" s="26"/>
      <c r="F253" s="26"/>
      <c r="G253" s="46" t="str">
        <f t="shared" ref="G253" si="14">IFERROR(INDEX($O$149:$O$174,MATCH(D253,$A$149:$A$174,0)),"")</f>
        <v/>
      </c>
      <c r="H253" s="46"/>
      <c r="I253" s="46"/>
      <c r="J253" s="46"/>
      <c r="K253" s="21"/>
      <c r="L253" s="21"/>
      <c r="M253" s="21"/>
      <c r="N253" s="21"/>
      <c r="O253" s="21"/>
      <c r="P253" s="21"/>
      <c r="Q253" s="21"/>
      <c r="R253" s="21"/>
      <c r="S253" s="47" t="str">
        <f t="shared" ref="S253" si="15">IFERROR(ROUND(K253/O253,3),"")</f>
        <v/>
      </c>
      <c r="T253" s="47"/>
      <c r="U253" s="47"/>
      <c r="V253" s="232"/>
      <c r="W253" s="229"/>
      <c r="X253" s="229"/>
      <c r="Y253" s="229"/>
      <c r="Z253" s="229"/>
      <c r="AA253" s="233"/>
    </row>
    <row r="254" spans="1:27" ht="15" customHeight="1" x14ac:dyDescent="0.25">
      <c r="A254" s="22"/>
      <c r="B254" s="22"/>
      <c r="C254" s="22"/>
      <c r="D254" s="26"/>
      <c r="E254" s="26"/>
      <c r="F254" s="26"/>
      <c r="G254" s="46"/>
      <c r="H254" s="46"/>
      <c r="I254" s="46"/>
      <c r="J254" s="46"/>
      <c r="K254" s="21"/>
      <c r="L254" s="21"/>
      <c r="M254" s="21"/>
      <c r="N254" s="21"/>
      <c r="O254" s="21"/>
      <c r="P254" s="21"/>
      <c r="Q254" s="21"/>
      <c r="R254" s="21"/>
      <c r="S254" s="47"/>
      <c r="T254" s="47"/>
      <c r="U254" s="47"/>
      <c r="V254" s="232"/>
      <c r="W254" s="234"/>
      <c r="X254" s="234"/>
      <c r="Y254" s="234"/>
      <c r="Z254" s="234"/>
      <c r="AA254" s="233"/>
    </row>
    <row r="255" spans="1:27" ht="15" customHeight="1" x14ac:dyDescent="0.25">
      <c r="A255" s="230"/>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c r="Y255" s="230"/>
      <c r="Z255" s="230"/>
      <c r="AA255" s="230"/>
    </row>
    <row r="256" spans="1:27" ht="15" customHeight="1" x14ac:dyDescent="0.25">
      <c r="A256" s="187" t="s">
        <v>106</v>
      </c>
      <c r="B256" s="187"/>
      <c r="C256" s="189" t="s">
        <v>107</v>
      </c>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c r="Z256" s="189"/>
      <c r="AA256" s="189"/>
    </row>
    <row r="257" spans="1:27" ht="15" customHeight="1" x14ac:dyDescent="0.25">
      <c r="A257" s="187"/>
      <c r="B257" s="187"/>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c r="Z257" s="189"/>
      <c r="AA257" s="189"/>
    </row>
    <row r="258" spans="1:27" ht="15" customHeight="1" x14ac:dyDescent="0.25">
      <c r="A258" s="190" t="s">
        <v>111</v>
      </c>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191"/>
    </row>
    <row r="259" spans="1:27" ht="15" customHeight="1" x14ac:dyDescent="0.25">
      <c r="A259" s="192"/>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c r="AA259" s="194"/>
    </row>
    <row r="260" spans="1:27" ht="15" customHeight="1" x14ac:dyDescent="0.25">
      <c r="A260" s="60" t="s">
        <v>22</v>
      </c>
      <c r="B260" s="61"/>
      <c r="C260" s="62"/>
      <c r="D260" s="195" t="s">
        <v>96</v>
      </c>
      <c r="E260" s="196"/>
      <c r="F260" s="196"/>
      <c r="G260" s="196"/>
      <c r="H260" s="196"/>
      <c r="I260" s="196"/>
      <c r="J260" s="196"/>
      <c r="K260" s="196"/>
      <c r="L260" s="197"/>
      <c r="M260" s="60" t="s">
        <v>109</v>
      </c>
      <c r="N260" s="61"/>
      <c r="O260" s="61"/>
      <c r="P260" s="61"/>
      <c r="Q260" s="61"/>
      <c r="R260" s="62"/>
      <c r="S260" s="29" t="s">
        <v>141</v>
      </c>
      <c r="T260" s="30"/>
      <c r="U260" s="37"/>
      <c r="V260" s="34"/>
      <c r="W260" s="186" t="s">
        <v>16</v>
      </c>
      <c r="X260" s="186"/>
      <c r="Y260" s="186"/>
      <c r="Z260" s="186"/>
      <c r="AA260" s="235"/>
    </row>
    <row r="261" spans="1:27" ht="15" customHeight="1" x14ac:dyDescent="0.25">
      <c r="A261" s="63"/>
      <c r="B261" s="64"/>
      <c r="C261" s="65"/>
      <c r="D261" s="198"/>
      <c r="E261" s="199"/>
      <c r="F261" s="199"/>
      <c r="G261" s="199"/>
      <c r="H261" s="199"/>
      <c r="I261" s="199"/>
      <c r="J261" s="199"/>
      <c r="K261" s="199"/>
      <c r="L261" s="200"/>
      <c r="M261" s="63"/>
      <c r="N261" s="64"/>
      <c r="O261" s="64"/>
      <c r="P261" s="64"/>
      <c r="Q261" s="64"/>
      <c r="R261" s="65"/>
      <c r="S261" s="29"/>
      <c r="T261" s="30"/>
      <c r="U261" s="37"/>
      <c r="V261" s="35"/>
      <c r="W261" s="23"/>
      <c r="X261" s="23"/>
      <c r="Y261" s="23"/>
      <c r="Z261" s="23"/>
      <c r="AA261" s="236"/>
    </row>
    <row r="262" spans="1:27" ht="15" customHeight="1" x14ac:dyDescent="0.25">
      <c r="A262" s="23" t="s">
        <v>98</v>
      </c>
      <c r="B262" s="23"/>
      <c r="C262" s="24"/>
      <c r="D262" s="23" t="s">
        <v>103</v>
      </c>
      <c r="E262" s="23"/>
      <c r="F262" s="23"/>
      <c r="G262" s="23" t="s">
        <v>142</v>
      </c>
      <c r="H262" s="23"/>
      <c r="I262" s="23"/>
      <c r="J262" s="23" t="s">
        <v>108</v>
      </c>
      <c r="K262" s="23"/>
      <c r="L262" s="23"/>
      <c r="M262" s="23" t="s">
        <v>142</v>
      </c>
      <c r="N262" s="23"/>
      <c r="O262" s="23"/>
      <c r="P262" s="23" t="s">
        <v>108</v>
      </c>
      <c r="Q262" s="23"/>
      <c r="R262" s="23"/>
      <c r="S262" s="29"/>
      <c r="T262" s="30"/>
      <c r="U262" s="37"/>
      <c r="V262" s="35"/>
      <c r="W262" s="23"/>
      <c r="X262" s="23"/>
      <c r="Y262" s="23"/>
      <c r="Z262" s="23"/>
      <c r="AA262" s="236"/>
    </row>
    <row r="263" spans="1:27" ht="15" customHeight="1" x14ac:dyDescent="0.25">
      <c r="A263" s="23"/>
      <c r="B263" s="23"/>
      <c r="C263" s="24"/>
      <c r="D263" s="23"/>
      <c r="E263" s="23"/>
      <c r="F263" s="23"/>
      <c r="G263" s="23"/>
      <c r="H263" s="23"/>
      <c r="I263" s="23"/>
      <c r="J263" s="23"/>
      <c r="K263" s="23"/>
      <c r="L263" s="23"/>
      <c r="M263" s="23"/>
      <c r="N263" s="23"/>
      <c r="O263" s="23"/>
      <c r="P263" s="23"/>
      <c r="Q263" s="23"/>
      <c r="R263" s="23"/>
      <c r="S263" s="31"/>
      <c r="T263" s="32"/>
      <c r="U263" s="38"/>
      <c r="V263" s="35"/>
      <c r="W263" s="23"/>
      <c r="X263" s="23"/>
      <c r="Y263" s="23"/>
      <c r="Z263" s="23"/>
      <c r="AA263" s="236"/>
    </row>
    <row r="264" spans="1:27" ht="15" customHeight="1" x14ac:dyDescent="0.25">
      <c r="A264" s="22" t="s">
        <v>45</v>
      </c>
      <c r="B264" s="22"/>
      <c r="C264" s="22"/>
      <c r="D264" s="21"/>
      <c r="E264" s="21"/>
      <c r="F264" s="21"/>
      <c r="G264" s="20" t="str">
        <f>IFERROR(INDEX($O$149:$O$174,MATCH(D264,$A$149:$A$174,0)),"")</f>
        <v/>
      </c>
      <c r="H264" s="20"/>
      <c r="I264" s="20"/>
      <c r="J264" s="21"/>
      <c r="K264" s="21"/>
      <c r="L264" s="21"/>
      <c r="M264" s="26"/>
      <c r="N264" s="26"/>
      <c r="O264" s="26"/>
      <c r="P264" s="26"/>
      <c r="Q264" s="26"/>
      <c r="R264" s="26"/>
      <c r="S264" s="20" t="str">
        <f>IFERROR((G264*J264+M264*P264)/(J264+P264),"")</f>
        <v/>
      </c>
      <c r="T264" s="20"/>
      <c r="U264" s="20"/>
      <c r="V264" s="35"/>
      <c r="W264" s="15"/>
      <c r="X264" s="15" t="s">
        <v>17</v>
      </c>
      <c r="Y264" s="15"/>
      <c r="Z264" s="15" t="s">
        <v>18</v>
      </c>
      <c r="AA264" s="236"/>
    </row>
    <row r="265" spans="1:27" ht="15" customHeight="1" x14ac:dyDescent="0.25">
      <c r="A265" s="22"/>
      <c r="B265" s="22"/>
      <c r="C265" s="22"/>
      <c r="D265" s="21"/>
      <c r="E265" s="21"/>
      <c r="F265" s="21"/>
      <c r="G265" s="20"/>
      <c r="H265" s="20"/>
      <c r="I265" s="20"/>
      <c r="J265" s="21"/>
      <c r="K265" s="21"/>
      <c r="L265" s="21"/>
      <c r="M265" s="26"/>
      <c r="N265" s="26"/>
      <c r="O265" s="26"/>
      <c r="P265" s="26"/>
      <c r="Q265" s="26"/>
      <c r="R265" s="26"/>
      <c r="S265" s="20"/>
      <c r="T265" s="20"/>
      <c r="U265" s="20"/>
      <c r="V265" s="35"/>
      <c r="W265" s="15"/>
      <c r="X265" s="15" t="s">
        <v>19</v>
      </c>
      <c r="Y265" s="15"/>
      <c r="Z265" s="15" t="s">
        <v>1</v>
      </c>
      <c r="AA265" s="236"/>
    </row>
    <row r="266" spans="1:27" ht="15" customHeight="1" x14ac:dyDescent="0.25">
      <c r="A266" s="25" t="s">
        <v>99</v>
      </c>
      <c r="B266" s="25"/>
      <c r="C266" s="25"/>
      <c r="D266" s="21"/>
      <c r="E266" s="21"/>
      <c r="F266" s="21"/>
      <c r="G266" s="20" t="str">
        <f t="shared" ref="G266" si="16">IFERROR(INDEX($O$149:$O$174,MATCH(D266,$A$149:$A$174,0)),"")</f>
        <v/>
      </c>
      <c r="H266" s="20"/>
      <c r="I266" s="20"/>
      <c r="J266" s="21"/>
      <c r="K266" s="21"/>
      <c r="L266" s="21"/>
      <c r="M266" s="26"/>
      <c r="N266" s="26"/>
      <c r="O266" s="26"/>
      <c r="P266" s="26"/>
      <c r="Q266" s="26"/>
      <c r="R266" s="26"/>
      <c r="S266" s="20" t="str">
        <f t="shared" ref="S266" si="17">IFERROR((G266*J266+M266*P266)/(J266+P266),"")</f>
        <v/>
      </c>
      <c r="T266" s="20"/>
      <c r="U266" s="20"/>
      <c r="V266" s="35"/>
      <c r="W266" s="15"/>
      <c r="X266" s="15" t="s">
        <v>4</v>
      </c>
      <c r="Y266" s="15"/>
      <c r="Z266" s="15" t="s">
        <v>0</v>
      </c>
      <c r="AA266" s="236"/>
    </row>
    <row r="267" spans="1:27" ht="15" customHeight="1" x14ac:dyDescent="0.25">
      <c r="A267" s="25"/>
      <c r="B267" s="25"/>
      <c r="C267" s="25"/>
      <c r="D267" s="21"/>
      <c r="E267" s="21"/>
      <c r="F267" s="21"/>
      <c r="G267" s="20"/>
      <c r="H267" s="20"/>
      <c r="I267" s="20"/>
      <c r="J267" s="21"/>
      <c r="K267" s="21"/>
      <c r="L267" s="21"/>
      <c r="M267" s="26"/>
      <c r="N267" s="26"/>
      <c r="O267" s="26"/>
      <c r="P267" s="26"/>
      <c r="Q267" s="26"/>
      <c r="R267" s="26"/>
      <c r="S267" s="20"/>
      <c r="T267" s="20"/>
      <c r="U267" s="20"/>
      <c r="V267" s="35"/>
      <c r="W267" s="15"/>
      <c r="X267" s="15" t="s">
        <v>2</v>
      </c>
      <c r="Y267" s="15"/>
      <c r="Z267" s="15" t="s">
        <v>20</v>
      </c>
      <c r="AA267" s="236"/>
    </row>
    <row r="268" spans="1:27" ht="15" customHeight="1" x14ac:dyDescent="0.25">
      <c r="A268" s="22" t="s">
        <v>46</v>
      </c>
      <c r="B268" s="22"/>
      <c r="C268" s="22"/>
      <c r="D268" s="21"/>
      <c r="E268" s="21"/>
      <c r="F268" s="21"/>
      <c r="G268" s="20" t="str">
        <f t="shared" ref="G268" si="18">IFERROR(INDEX($O$149:$O$174,MATCH(D268,$A$149:$A$174,0)),"")</f>
        <v/>
      </c>
      <c r="H268" s="20"/>
      <c r="I268" s="20"/>
      <c r="J268" s="21"/>
      <c r="K268" s="21"/>
      <c r="L268" s="21"/>
      <c r="M268" s="26"/>
      <c r="N268" s="26"/>
      <c r="O268" s="26"/>
      <c r="P268" s="26"/>
      <c r="Q268" s="26"/>
      <c r="R268" s="26"/>
      <c r="S268" s="20" t="str">
        <f t="shared" ref="S268" si="19">IFERROR((G268*J268+M268*P268)/(J268+P268),"")</f>
        <v/>
      </c>
      <c r="T268" s="20"/>
      <c r="U268" s="20"/>
      <c r="V268" s="35"/>
      <c r="W268" s="15"/>
      <c r="X268" s="15" t="s">
        <v>3</v>
      </c>
      <c r="Y268" s="45"/>
      <c r="Z268" s="45"/>
      <c r="AA268" s="236"/>
    </row>
    <row r="269" spans="1:27" ht="15" customHeight="1" x14ac:dyDescent="0.25">
      <c r="A269" s="22"/>
      <c r="B269" s="22"/>
      <c r="C269" s="22"/>
      <c r="D269" s="21"/>
      <c r="E269" s="21"/>
      <c r="F269" s="21"/>
      <c r="G269" s="20"/>
      <c r="H269" s="20"/>
      <c r="I269" s="20"/>
      <c r="J269" s="21"/>
      <c r="K269" s="21"/>
      <c r="L269" s="21"/>
      <c r="M269" s="26"/>
      <c r="N269" s="26"/>
      <c r="O269" s="26"/>
      <c r="P269" s="26"/>
      <c r="Q269" s="26"/>
      <c r="R269" s="26"/>
      <c r="S269" s="20"/>
      <c r="T269" s="20"/>
      <c r="U269" s="20"/>
      <c r="V269" s="35"/>
      <c r="W269" s="185" t="s">
        <v>112</v>
      </c>
      <c r="X269" s="185"/>
      <c r="Y269" s="185"/>
      <c r="Z269" s="185"/>
      <c r="AA269" s="236"/>
    </row>
    <row r="270" spans="1:27" ht="15" customHeight="1" x14ac:dyDescent="0.25">
      <c r="A270" s="22" t="s">
        <v>128</v>
      </c>
      <c r="B270" s="22"/>
      <c r="C270" s="22"/>
      <c r="D270" s="21"/>
      <c r="E270" s="21"/>
      <c r="F270" s="21"/>
      <c r="G270" s="20" t="str">
        <f t="shared" ref="G270" si="20">IFERROR(INDEX($O$149:$O$174,MATCH(D270,$A$149:$A$174,0)),"")</f>
        <v/>
      </c>
      <c r="H270" s="20"/>
      <c r="I270" s="20"/>
      <c r="J270" s="21"/>
      <c r="K270" s="21"/>
      <c r="L270" s="21"/>
      <c r="M270" s="26"/>
      <c r="N270" s="26"/>
      <c r="O270" s="26"/>
      <c r="P270" s="26"/>
      <c r="Q270" s="26"/>
      <c r="R270" s="26"/>
      <c r="S270" s="20" t="str">
        <f t="shared" ref="S270" si="21">IFERROR((G270*J270+M270*P270)/(J270+P270),"")</f>
        <v/>
      </c>
      <c r="T270" s="20"/>
      <c r="U270" s="20"/>
      <c r="V270" s="35"/>
      <c r="W270" s="229"/>
      <c r="X270" s="229"/>
      <c r="Y270" s="229"/>
      <c r="Z270" s="229"/>
      <c r="AA270" s="236"/>
    </row>
    <row r="271" spans="1:27" ht="15" customHeight="1" x14ac:dyDescent="0.25">
      <c r="A271" s="22"/>
      <c r="B271" s="22"/>
      <c r="C271" s="22"/>
      <c r="D271" s="21"/>
      <c r="E271" s="21"/>
      <c r="F271" s="21"/>
      <c r="G271" s="20"/>
      <c r="H271" s="20"/>
      <c r="I271" s="20"/>
      <c r="J271" s="21"/>
      <c r="K271" s="21"/>
      <c r="L271" s="21"/>
      <c r="M271" s="26"/>
      <c r="N271" s="26"/>
      <c r="O271" s="26"/>
      <c r="P271" s="26"/>
      <c r="Q271" s="26"/>
      <c r="R271" s="26"/>
      <c r="S271" s="20"/>
      <c r="T271" s="20"/>
      <c r="U271" s="20"/>
      <c r="V271" s="35"/>
      <c r="W271" s="234"/>
      <c r="X271" s="234"/>
      <c r="Y271" s="234"/>
      <c r="Z271" s="234"/>
      <c r="AA271" s="236"/>
    </row>
    <row r="272" spans="1:27" ht="15" customHeight="1" x14ac:dyDescent="0.25">
      <c r="A272" s="224"/>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row>
    <row r="273" spans="1:27" ht="15" customHeight="1" x14ac:dyDescent="0.25">
      <c r="A273" s="22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row>
    <row r="274" spans="1:27" ht="15" customHeight="1" x14ac:dyDescent="0.25">
      <c r="A274" s="224"/>
      <c r="B274" s="224"/>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row>
    <row r="275" spans="1:27" ht="15" customHeight="1" x14ac:dyDescent="0.25">
      <c r="A275" s="224"/>
      <c r="B275" s="224"/>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row>
    <row r="276" spans="1:27" ht="15" customHeight="1" x14ac:dyDescent="0.25">
      <c r="A276" s="224"/>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row>
    <row r="277" spans="1:27" ht="15" customHeight="1" x14ac:dyDescent="0.25">
      <c r="A277" s="224"/>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row>
    <row r="278" spans="1:27" ht="15" customHeight="1" x14ac:dyDescent="0.25">
      <c r="A278" s="224"/>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row>
    <row r="279" spans="1:27" ht="15" customHeight="1" x14ac:dyDescent="0.25">
      <c r="A279" s="224"/>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row>
    <row r="280" spans="1:27" ht="15" customHeight="1" x14ac:dyDescent="0.25">
      <c r="A280" s="224"/>
      <c r="B280" s="224"/>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row>
    <row r="281" spans="1:27" ht="15" customHeight="1" x14ac:dyDescent="0.25">
      <c r="A281" s="224"/>
      <c r="B281" s="224"/>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row>
    <row r="282" spans="1:27" ht="15" customHeight="1" x14ac:dyDescent="0.25">
      <c r="A282" s="224"/>
      <c r="B282" s="224"/>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row>
    <row r="283" spans="1:27" ht="15" customHeight="1" x14ac:dyDescent="0.25">
      <c r="A283" s="224"/>
      <c r="B283" s="224"/>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row>
    <row r="284" spans="1:27" ht="15" customHeight="1" x14ac:dyDescent="0.25">
      <c r="A284" s="224"/>
      <c r="B284" s="224"/>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row>
    <row r="285" spans="1:27" ht="15" customHeight="1" x14ac:dyDescent="0.25">
      <c r="A285" s="224"/>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row>
    <row r="286" spans="1:27" ht="15" customHeight="1" x14ac:dyDescent="0.25">
      <c r="A286" s="224"/>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row>
    <row r="287" spans="1:27" ht="15" customHeight="1" x14ac:dyDescent="0.25">
      <c r="A287" s="224"/>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row>
    <row r="288" spans="1:27" ht="15" customHeight="1" x14ac:dyDescent="0.25">
      <c r="A288" s="224"/>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row>
    <row r="289" spans="1:27" ht="15" customHeight="1" x14ac:dyDescent="0.25">
      <c r="A289" s="224"/>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row>
    <row r="290" spans="1:27" ht="1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row>
    <row r="291" spans="1:27" ht="15" customHeight="1" x14ac:dyDescent="0.25">
      <c r="A291" s="49" t="s">
        <v>113</v>
      </c>
      <c r="B291" s="49"/>
      <c r="C291" s="147" t="s">
        <v>114</v>
      </c>
      <c r="D291" s="147"/>
      <c r="E291" s="147"/>
      <c r="F291" s="147"/>
      <c r="G291" s="147"/>
      <c r="H291" s="147"/>
      <c r="I291" s="147"/>
      <c r="J291" s="147"/>
      <c r="K291" s="147"/>
      <c r="L291" s="147"/>
      <c r="M291" s="147"/>
      <c r="N291" s="147"/>
      <c r="O291" s="147"/>
      <c r="P291" s="147"/>
      <c r="Q291" s="147"/>
      <c r="R291" s="147"/>
      <c r="S291" s="147"/>
      <c r="T291" s="147"/>
      <c r="U291" s="147"/>
      <c r="V291" s="147"/>
      <c r="W291" s="49"/>
      <c r="X291" s="49"/>
      <c r="Y291" s="49"/>
      <c r="Z291" s="49"/>
      <c r="AA291" s="49"/>
    </row>
    <row r="292" spans="1:27" ht="15" customHeight="1" x14ac:dyDescent="0.25">
      <c r="A292" s="49"/>
      <c r="B292" s="49"/>
      <c r="C292" s="147"/>
      <c r="D292" s="147"/>
      <c r="E292" s="147"/>
      <c r="F292" s="147"/>
      <c r="G292" s="147"/>
      <c r="H292" s="147"/>
      <c r="I292" s="147"/>
      <c r="J292" s="147"/>
      <c r="K292" s="147"/>
      <c r="L292" s="147"/>
      <c r="M292" s="147"/>
      <c r="N292" s="147"/>
      <c r="O292" s="147"/>
      <c r="P292" s="147"/>
      <c r="Q292" s="147"/>
      <c r="R292" s="147"/>
      <c r="S292" s="147"/>
      <c r="T292" s="147"/>
      <c r="U292" s="147"/>
      <c r="V292" s="147"/>
      <c r="W292" s="49"/>
      <c r="X292" s="49"/>
      <c r="Y292" s="49"/>
      <c r="Z292" s="49"/>
      <c r="AA292" s="49"/>
    </row>
    <row r="293" spans="1:27" ht="15" customHeight="1" x14ac:dyDescent="0.25">
      <c r="A293" s="167" t="s">
        <v>121</v>
      </c>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68"/>
    </row>
    <row r="294" spans="1:27" ht="15" customHeight="1" x14ac:dyDescent="0.25">
      <c r="A294" s="96" t="s">
        <v>58</v>
      </c>
      <c r="B294" s="66" t="s">
        <v>22</v>
      </c>
      <c r="C294" s="67"/>
      <c r="D294" s="67"/>
      <c r="E294" s="68"/>
      <c r="F294" s="27" t="s">
        <v>60</v>
      </c>
      <c r="G294" s="28"/>
      <c r="H294" s="28"/>
      <c r="I294" s="28"/>
      <c r="J294" s="23" t="s">
        <v>129</v>
      </c>
      <c r="K294" s="23"/>
      <c r="L294" s="23"/>
      <c r="M294" s="23"/>
      <c r="N294" s="23"/>
      <c r="O294" s="23"/>
      <c r="P294" s="23"/>
      <c r="Q294" s="23"/>
      <c r="R294" s="23"/>
      <c r="S294" s="23" t="s">
        <v>57</v>
      </c>
      <c r="T294" s="23"/>
      <c r="U294" s="23"/>
      <c r="V294" s="23"/>
      <c r="W294" s="23" t="s">
        <v>119</v>
      </c>
      <c r="X294" s="23"/>
      <c r="Y294" s="23"/>
      <c r="Z294" s="23"/>
      <c r="AA294" s="23"/>
    </row>
    <row r="295" spans="1:27" ht="15" customHeight="1" x14ac:dyDescent="0.25">
      <c r="A295" s="96"/>
      <c r="B295" s="169"/>
      <c r="C295" s="170"/>
      <c r="D295" s="170"/>
      <c r="E295" s="171"/>
      <c r="F295" s="29"/>
      <c r="G295" s="30"/>
      <c r="H295" s="30"/>
      <c r="I295" s="30"/>
      <c r="J295" s="23"/>
      <c r="K295" s="23"/>
      <c r="L295" s="23"/>
      <c r="M295" s="23"/>
      <c r="N295" s="23"/>
      <c r="O295" s="23"/>
      <c r="P295" s="23"/>
      <c r="Q295" s="23"/>
      <c r="R295" s="23"/>
      <c r="S295" s="23"/>
      <c r="T295" s="23"/>
      <c r="U295" s="23"/>
      <c r="V295" s="23"/>
      <c r="W295" s="23"/>
      <c r="X295" s="23"/>
      <c r="Y295" s="23"/>
      <c r="Z295" s="23"/>
      <c r="AA295" s="23"/>
    </row>
    <row r="296" spans="1:27" ht="15" customHeight="1" x14ac:dyDescent="0.25">
      <c r="A296" s="96"/>
      <c r="B296" s="169"/>
      <c r="C296" s="170"/>
      <c r="D296" s="170"/>
      <c r="E296" s="171"/>
      <c r="F296" s="31"/>
      <c r="G296" s="32"/>
      <c r="H296" s="32"/>
      <c r="I296" s="32"/>
      <c r="J296" s="19" t="s">
        <v>17</v>
      </c>
      <c r="K296" s="19" t="s">
        <v>18</v>
      </c>
      <c r="L296" s="19" t="s">
        <v>19</v>
      </c>
      <c r="M296" s="19" t="s">
        <v>1</v>
      </c>
      <c r="N296" s="19" t="s">
        <v>4</v>
      </c>
      <c r="O296" s="19" t="s">
        <v>0</v>
      </c>
      <c r="P296" s="19" t="s">
        <v>2</v>
      </c>
      <c r="Q296" s="19" t="s">
        <v>20</v>
      </c>
      <c r="R296" s="19" t="s">
        <v>3</v>
      </c>
      <c r="S296" s="23"/>
      <c r="T296" s="23"/>
      <c r="U296" s="23"/>
      <c r="V296" s="23"/>
      <c r="W296" s="23"/>
      <c r="X296" s="23"/>
      <c r="Y296" s="23"/>
      <c r="Z296" s="23"/>
      <c r="AA296" s="23"/>
    </row>
    <row r="297" spans="1:27" ht="15" customHeight="1" x14ac:dyDescent="0.25">
      <c r="A297" s="172" t="str">
        <f>IF(($B$127=Aux!$E$13),IF($B129&lt;&gt;0,$A129,""),IF($B127&lt;&gt;0,$A127,""))</f>
        <v/>
      </c>
      <c r="B297" s="116" t="str">
        <f>IF(($B$127=Aux!$E$13),IF($B129&lt;&gt;0,$B129,""),IF($B127&lt;&gt;0,$B127,""))</f>
        <v/>
      </c>
      <c r="C297" s="117"/>
      <c r="D297" s="117"/>
      <c r="E297" s="118"/>
      <c r="F297" s="133" t="str">
        <f>IF(($B$127=Aux!$E$13),IF($F129&lt;&gt;0,$F129,""),IF($F127&lt;&gt;0,$F127,""))</f>
        <v/>
      </c>
      <c r="G297" s="134"/>
      <c r="H297" s="134"/>
      <c r="I297" s="134"/>
      <c r="J297" s="174"/>
      <c r="K297" s="174"/>
      <c r="L297" s="174"/>
      <c r="M297" s="174"/>
      <c r="N297" s="174"/>
      <c r="O297" s="174"/>
      <c r="P297" s="174"/>
      <c r="Q297" s="174"/>
      <c r="R297" s="174"/>
      <c r="S297" s="176" t="str">
        <f>IF(F297&lt;&gt;"",Aux!$G$44,"")</f>
        <v/>
      </c>
      <c r="T297" s="177"/>
      <c r="U297" s="177"/>
      <c r="V297" s="178"/>
      <c r="W297" s="26"/>
      <c r="X297" s="26"/>
      <c r="Y297" s="26"/>
      <c r="Z297" s="26"/>
      <c r="AA297" s="26"/>
    </row>
    <row r="298" spans="1:27" ht="15" customHeight="1" x14ac:dyDescent="0.25">
      <c r="A298" s="173"/>
      <c r="B298" s="119"/>
      <c r="C298" s="120"/>
      <c r="D298" s="120"/>
      <c r="E298" s="121"/>
      <c r="F298" s="136"/>
      <c r="G298" s="137"/>
      <c r="H298" s="137"/>
      <c r="I298" s="137"/>
      <c r="J298" s="175"/>
      <c r="K298" s="175"/>
      <c r="L298" s="175"/>
      <c r="M298" s="175"/>
      <c r="N298" s="175"/>
      <c r="O298" s="175"/>
      <c r="P298" s="175"/>
      <c r="Q298" s="175"/>
      <c r="R298" s="175"/>
      <c r="S298" s="179"/>
      <c r="T298" s="180"/>
      <c r="U298" s="180"/>
      <c r="V298" s="181"/>
      <c r="W298" s="26"/>
      <c r="X298" s="26"/>
      <c r="Y298" s="26"/>
      <c r="Z298" s="26"/>
      <c r="AA298" s="26"/>
    </row>
    <row r="299" spans="1:27" ht="15" customHeight="1" x14ac:dyDescent="0.25">
      <c r="A299" s="172" t="str">
        <f>IF(($B$127=Aux!$E$13),IF($B131&lt;&gt;0,$A131,""),IF($B129&lt;&gt;0,$A129,""))</f>
        <v/>
      </c>
      <c r="B299" s="116" t="str">
        <f>IF(($B$127=Aux!$E$13),IF($B131&lt;&gt;0,$B131,""),IF($B129&lt;&gt;0,$B129,""))</f>
        <v/>
      </c>
      <c r="C299" s="117"/>
      <c r="D299" s="117"/>
      <c r="E299" s="118"/>
      <c r="F299" s="133" t="str">
        <f>IF(($B$127=Aux!$E$13),IF($F131&lt;&gt;0,$F131,""),IF($F129&lt;&gt;0,$F129,""))</f>
        <v/>
      </c>
      <c r="G299" s="134"/>
      <c r="H299" s="134"/>
      <c r="I299" s="134"/>
      <c r="J299" s="174"/>
      <c r="K299" s="174"/>
      <c r="L299" s="174"/>
      <c r="M299" s="174"/>
      <c r="N299" s="174"/>
      <c r="O299" s="174"/>
      <c r="P299" s="174"/>
      <c r="Q299" s="174"/>
      <c r="R299" s="174"/>
      <c r="S299" s="176" t="str">
        <f>IF(F299&lt;&gt;"",Aux!$G$44,"")</f>
        <v/>
      </c>
      <c r="T299" s="177"/>
      <c r="U299" s="177"/>
      <c r="V299" s="178"/>
      <c r="W299" s="26"/>
      <c r="X299" s="26"/>
      <c r="Y299" s="26"/>
      <c r="Z299" s="26"/>
      <c r="AA299" s="26"/>
    </row>
    <row r="300" spans="1:27" ht="15" customHeight="1" x14ac:dyDescent="0.25">
      <c r="A300" s="173"/>
      <c r="B300" s="119"/>
      <c r="C300" s="120"/>
      <c r="D300" s="120"/>
      <c r="E300" s="121"/>
      <c r="F300" s="136"/>
      <c r="G300" s="137"/>
      <c r="H300" s="137"/>
      <c r="I300" s="137"/>
      <c r="J300" s="175"/>
      <c r="K300" s="175"/>
      <c r="L300" s="175"/>
      <c r="M300" s="175"/>
      <c r="N300" s="175"/>
      <c r="O300" s="175"/>
      <c r="P300" s="175"/>
      <c r="Q300" s="175"/>
      <c r="R300" s="175"/>
      <c r="S300" s="179"/>
      <c r="T300" s="180"/>
      <c r="U300" s="180"/>
      <c r="V300" s="181"/>
      <c r="W300" s="26"/>
      <c r="X300" s="26"/>
      <c r="Y300" s="26"/>
      <c r="Z300" s="26"/>
      <c r="AA300" s="26"/>
    </row>
    <row r="301" spans="1:27" ht="15" customHeight="1" x14ac:dyDescent="0.25">
      <c r="A301" s="172" t="str">
        <f>IF(($B$127=Aux!$E$13),IF($B133&lt;&gt;0,$A133,""),IF($B131&lt;&gt;0,$A131,""))</f>
        <v/>
      </c>
      <c r="B301" s="116" t="str">
        <f>IF(($B$127=Aux!$E$13),IF($B133&lt;&gt;0,$B133,""),IF($B131&lt;&gt;0,$B131,""))</f>
        <v/>
      </c>
      <c r="C301" s="117"/>
      <c r="D301" s="117"/>
      <c r="E301" s="118"/>
      <c r="F301" s="133" t="str">
        <f>IF(($B$127=Aux!$E$13),IF($F133&lt;&gt;0,$F133,""),IF($F131&lt;&gt;0,$F131,""))</f>
        <v/>
      </c>
      <c r="G301" s="134"/>
      <c r="H301" s="134"/>
      <c r="I301" s="134"/>
      <c r="J301" s="174"/>
      <c r="K301" s="174"/>
      <c r="L301" s="174"/>
      <c r="M301" s="174"/>
      <c r="N301" s="174"/>
      <c r="O301" s="174"/>
      <c r="P301" s="174"/>
      <c r="Q301" s="174"/>
      <c r="R301" s="174"/>
      <c r="S301" s="176" t="str">
        <f>IF(F301&lt;&gt;"",Aux!$G$44,"")</f>
        <v/>
      </c>
      <c r="T301" s="177"/>
      <c r="U301" s="177"/>
      <c r="V301" s="178"/>
      <c r="W301" s="26"/>
      <c r="X301" s="26"/>
      <c r="Y301" s="26"/>
      <c r="Z301" s="26"/>
      <c r="AA301" s="26"/>
    </row>
    <row r="302" spans="1:27" ht="15" customHeight="1" x14ac:dyDescent="0.25">
      <c r="A302" s="173"/>
      <c r="B302" s="119"/>
      <c r="C302" s="120"/>
      <c r="D302" s="120"/>
      <c r="E302" s="121"/>
      <c r="F302" s="136"/>
      <c r="G302" s="137"/>
      <c r="H302" s="137"/>
      <c r="I302" s="137"/>
      <c r="J302" s="175"/>
      <c r="K302" s="175"/>
      <c r="L302" s="175"/>
      <c r="M302" s="175"/>
      <c r="N302" s="175"/>
      <c r="O302" s="175"/>
      <c r="P302" s="175"/>
      <c r="Q302" s="175"/>
      <c r="R302" s="175"/>
      <c r="S302" s="179"/>
      <c r="T302" s="180"/>
      <c r="U302" s="180"/>
      <c r="V302" s="181"/>
      <c r="W302" s="26"/>
      <c r="X302" s="26"/>
      <c r="Y302" s="26"/>
      <c r="Z302" s="26"/>
      <c r="AA302" s="26"/>
    </row>
    <row r="303" spans="1:27" ht="15" customHeight="1" x14ac:dyDescent="0.25">
      <c r="A303" s="172" t="str">
        <f>IF(($B$127=Aux!$E$13),IF($B135&lt;&gt;0,$A135,""),IF($B133&lt;&gt;0,$A133,""))</f>
        <v/>
      </c>
      <c r="B303" s="116" t="str">
        <f>IF(($B$127=Aux!$E$13),IF($B135&lt;&gt;0,$B135,""),IF($B133&lt;&gt;0,$B133,""))</f>
        <v/>
      </c>
      <c r="C303" s="117"/>
      <c r="D303" s="117"/>
      <c r="E303" s="118"/>
      <c r="F303" s="133" t="str">
        <f>IF(($B$127=Aux!$E$13),IF($F135&lt;&gt;0,$F135,""),IF($F133&lt;&gt;0,$F133,""))</f>
        <v/>
      </c>
      <c r="G303" s="134"/>
      <c r="H303" s="134"/>
      <c r="I303" s="134"/>
      <c r="J303" s="174"/>
      <c r="K303" s="174"/>
      <c r="L303" s="174"/>
      <c r="M303" s="174"/>
      <c r="N303" s="174"/>
      <c r="O303" s="174"/>
      <c r="P303" s="174"/>
      <c r="Q303" s="174"/>
      <c r="R303" s="174"/>
      <c r="S303" s="176" t="str">
        <f>IF(F303&lt;&gt;"",Aux!$G$44,"")</f>
        <v/>
      </c>
      <c r="T303" s="177"/>
      <c r="U303" s="177"/>
      <c r="V303" s="178"/>
      <c r="W303" s="26"/>
      <c r="X303" s="26"/>
      <c r="Y303" s="26"/>
      <c r="Z303" s="26"/>
      <c r="AA303" s="26"/>
    </row>
    <row r="304" spans="1:27" ht="15" customHeight="1" x14ac:dyDescent="0.25">
      <c r="A304" s="173"/>
      <c r="B304" s="119"/>
      <c r="C304" s="120"/>
      <c r="D304" s="120"/>
      <c r="E304" s="121"/>
      <c r="F304" s="136"/>
      <c r="G304" s="137"/>
      <c r="H304" s="137"/>
      <c r="I304" s="137"/>
      <c r="J304" s="175"/>
      <c r="K304" s="175"/>
      <c r="L304" s="175"/>
      <c r="M304" s="175"/>
      <c r="N304" s="175"/>
      <c r="O304" s="175"/>
      <c r="P304" s="175"/>
      <c r="Q304" s="175"/>
      <c r="R304" s="175"/>
      <c r="S304" s="179"/>
      <c r="T304" s="180"/>
      <c r="U304" s="180"/>
      <c r="V304" s="181"/>
      <c r="W304" s="26"/>
      <c r="X304" s="26"/>
      <c r="Y304" s="26"/>
      <c r="Z304" s="26"/>
      <c r="AA304" s="26"/>
    </row>
    <row r="305" spans="1:27" ht="15" customHeight="1" x14ac:dyDescent="0.25">
      <c r="A305" s="172" t="str">
        <f>IF(($B$127=Aux!$E$13),IF($B137&lt;&gt;0,$A137,""),IF($B135&lt;&gt;0,$A135,""))</f>
        <v/>
      </c>
      <c r="B305" s="116" t="str">
        <f>IF(($B$127=Aux!$E$13),IF($B137&lt;&gt;0,$B137,""),IF($B135&lt;&gt;0,$B135,""))</f>
        <v/>
      </c>
      <c r="C305" s="117"/>
      <c r="D305" s="117"/>
      <c r="E305" s="118"/>
      <c r="F305" s="133" t="str">
        <f>IF(($B$127=Aux!$E$13),IF($F137&lt;&gt;0,$F137,""),IF($F135&lt;&gt;0,$F135,""))</f>
        <v/>
      </c>
      <c r="G305" s="134"/>
      <c r="H305" s="134"/>
      <c r="I305" s="134"/>
      <c r="J305" s="174"/>
      <c r="K305" s="174"/>
      <c r="L305" s="174"/>
      <c r="M305" s="174"/>
      <c r="N305" s="174"/>
      <c r="O305" s="174"/>
      <c r="P305" s="174"/>
      <c r="Q305" s="174"/>
      <c r="R305" s="174"/>
      <c r="S305" s="176" t="str">
        <f>IF(F305&lt;&gt;"",Aux!$G$44,"")</f>
        <v/>
      </c>
      <c r="T305" s="177"/>
      <c r="U305" s="177"/>
      <c r="V305" s="178"/>
      <c r="W305" s="26"/>
      <c r="X305" s="26"/>
      <c r="Y305" s="26"/>
      <c r="Z305" s="26"/>
      <c r="AA305" s="26"/>
    </row>
    <row r="306" spans="1:27" ht="15" customHeight="1" x14ac:dyDescent="0.25">
      <c r="A306" s="173"/>
      <c r="B306" s="119"/>
      <c r="C306" s="120"/>
      <c r="D306" s="120"/>
      <c r="E306" s="121"/>
      <c r="F306" s="136"/>
      <c r="G306" s="137"/>
      <c r="H306" s="137"/>
      <c r="I306" s="137"/>
      <c r="J306" s="175"/>
      <c r="K306" s="175"/>
      <c r="L306" s="175"/>
      <c r="M306" s="175"/>
      <c r="N306" s="175"/>
      <c r="O306" s="175"/>
      <c r="P306" s="175"/>
      <c r="Q306" s="175"/>
      <c r="R306" s="175"/>
      <c r="S306" s="179"/>
      <c r="T306" s="180"/>
      <c r="U306" s="180"/>
      <c r="V306" s="181"/>
      <c r="W306" s="26"/>
      <c r="X306" s="26"/>
      <c r="Y306" s="26"/>
      <c r="Z306" s="26"/>
      <c r="AA306" s="26"/>
    </row>
    <row r="307" spans="1:27" ht="15" customHeight="1" x14ac:dyDescent="0.25">
      <c r="A307" s="172" t="str">
        <f>IF(($B$127=Aux!$E$13),IF($B139&lt;&gt;0,$A139,""),IF($B137&lt;&gt;0,$A137,""))</f>
        <v/>
      </c>
      <c r="B307" s="116" t="str">
        <f>IF(($B$127=Aux!$E$13),IF($B139&lt;&gt;0,$B139,""),IF($B137&lt;&gt;0,$B137,""))</f>
        <v/>
      </c>
      <c r="C307" s="117"/>
      <c r="D307" s="117"/>
      <c r="E307" s="118"/>
      <c r="F307" s="133" t="str">
        <f>IF(($B$127=Aux!$E$13),IF($F139&lt;&gt;0,$F139,""),IF($F137&lt;&gt;0,$F137,""))</f>
        <v/>
      </c>
      <c r="G307" s="134"/>
      <c r="H307" s="134"/>
      <c r="I307" s="134"/>
      <c r="J307" s="174"/>
      <c r="K307" s="174"/>
      <c r="L307" s="174"/>
      <c r="M307" s="174"/>
      <c r="N307" s="174"/>
      <c r="O307" s="174"/>
      <c r="P307" s="174"/>
      <c r="Q307" s="174"/>
      <c r="R307" s="174"/>
      <c r="S307" s="176" t="str">
        <f>IF(F307&lt;&gt;"",Aux!$G$44,"")</f>
        <v/>
      </c>
      <c r="T307" s="177"/>
      <c r="U307" s="177"/>
      <c r="V307" s="178"/>
      <c r="W307" s="26"/>
      <c r="X307" s="26"/>
      <c r="Y307" s="26"/>
      <c r="Z307" s="26"/>
      <c r="AA307" s="26"/>
    </row>
    <row r="308" spans="1:27" ht="15" customHeight="1" x14ac:dyDescent="0.25">
      <c r="A308" s="173"/>
      <c r="B308" s="119"/>
      <c r="C308" s="120"/>
      <c r="D308" s="120"/>
      <c r="E308" s="121"/>
      <c r="F308" s="136"/>
      <c r="G308" s="137"/>
      <c r="H308" s="137"/>
      <c r="I308" s="137"/>
      <c r="J308" s="175"/>
      <c r="K308" s="175"/>
      <c r="L308" s="175"/>
      <c r="M308" s="175"/>
      <c r="N308" s="175"/>
      <c r="O308" s="175"/>
      <c r="P308" s="175"/>
      <c r="Q308" s="175"/>
      <c r="R308" s="175"/>
      <c r="S308" s="179"/>
      <c r="T308" s="180"/>
      <c r="U308" s="180"/>
      <c r="V308" s="181"/>
      <c r="W308" s="26"/>
      <c r="X308" s="26"/>
      <c r="Y308" s="26"/>
      <c r="Z308" s="26"/>
      <c r="AA308" s="26"/>
    </row>
    <row r="309" spans="1:27" ht="15" customHeight="1" x14ac:dyDescent="0.25">
      <c r="A309" s="172" t="str">
        <f>IF(($B$127=Aux!$E$13),IF($B141&lt;&gt;0,$A141,""),IF($B139&lt;&gt;0,$A139,""))</f>
        <v/>
      </c>
      <c r="B309" s="116" t="str">
        <f>IF(($B$127=Aux!$E$13),IF($B141&lt;&gt;0,$B141,""),IF($B139&lt;&gt;0,$B139,""))</f>
        <v/>
      </c>
      <c r="C309" s="117"/>
      <c r="D309" s="117"/>
      <c r="E309" s="118"/>
      <c r="F309" s="133" t="str">
        <f>IF(($B$127=Aux!$E$13),IF($F141&lt;&gt;0,$F141,""),IF($F139&lt;&gt;0,$F139,""))</f>
        <v/>
      </c>
      <c r="G309" s="134"/>
      <c r="H309" s="134"/>
      <c r="I309" s="134"/>
      <c r="J309" s="174"/>
      <c r="K309" s="174"/>
      <c r="L309" s="174"/>
      <c r="M309" s="174"/>
      <c r="N309" s="174"/>
      <c r="O309" s="174"/>
      <c r="P309" s="174"/>
      <c r="Q309" s="174"/>
      <c r="R309" s="174"/>
      <c r="S309" s="176" t="str">
        <f>IF(F309&lt;&gt;"",Aux!$G$44,"")</f>
        <v/>
      </c>
      <c r="T309" s="177"/>
      <c r="U309" s="177"/>
      <c r="V309" s="178"/>
      <c r="W309" s="26"/>
      <c r="X309" s="26"/>
      <c r="Y309" s="26"/>
      <c r="Z309" s="26"/>
      <c r="AA309" s="26"/>
    </row>
    <row r="310" spans="1:27" ht="15" customHeight="1" x14ac:dyDescent="0.25">
      <c r="A310" s="173"/>
      <c r="B310" s="119"/>
      <c r="C310" s="120"/>
      <c r="D310" s="120"/>
      <c r="E310" s="121"/>
      <c r="F310" s="136"/>
      <c r="G310" s="137"/>
      <c r="H310" s="137"/>
      <c r="I310" s="137"/>
      <c r="J310" s="175"/>
      <c r="K310" s="175"/>
      <c r="L310" s="175"/>
      <c r="M310" s="175"/>
      <c r="N310" s="175"/>
      <c r="O310" s="175"/>
      <c r="P310" s="175"/>
      <c r="Q310" s="175"/>
      <c r="R310" s="175"/>
      <c r="S310" s="179"/>
      <c r="T310" s="180"/>
      <c r="U310" s="180"/>
      <c r="V310" s="181"/>
      <c r="W310" s="26"/>
      <c r="X310" s="26"/>
      <c r="Y310" s="26"/>
      <c r="Z310" s="26"/>
      <c r="AA310" s="26"/>
    </row>
    <row r="311" spans="1:27" ht="15" customHeight="1" x14ac:dyDescent="0.25">
      <c r="A311" s="172" t="str">
        <f>IF(($B$127=Aux!$E$13),IF($B143&lt;&gt;0,$A143,""),IF($B141&lt;&gt;0,$A141,""))</f>
        <v/>
      </c>
      <c r="B311" s="116" t="str">
        <f>IF(($B$127=Aux!$E$13),IF($B143&lt;&gt;0,$B143,""),IF($B141&lt;&gt;0,$B141,""))</f>
        <v/>
      </c>
      <c r="C311" s="117"/>
      <c r="D311" s="117"/>
      <c r="E311" s="118"/>
      <c r="F311" s="133" t="str">
        <f>IF(($B$127=Aux!$E$13),IF($F143&lt;&gt;0,$F143,""),IF($F141&lt;&gt;0,$F141,""))</f>
        <v/>
      </c>
      <c r="G311" s="134"/>
      <c r="H311" s="134"/>
      <c r="I311" s="134"/>
      <c r="J311" s="174"/>
      <c r="K311" s="174"/>
      <c r="L311" s="174"/>
      <c r="M311" s="174"/>
      <c r="N311" s="174"/>
      <c r="O311" s="174"/>
      <c r="P311" s="174"/>
      <c r="Q311" s="174"/>
      <c r="R311" s="174"/>
      <c r="S311" s="176" t="str">
        <f>IF(F311&lt;&gt;"",Aux!$G$44,"")</f>
        <v/>
      </c>
      <c r="T311" s="177"/>
      <c r="U311" s="177"/>
      <c r="V311" s="178"/>
      <c r="W311" s="26"/>
      <c r="X311" s="26"/>
      <c r="Y311" s="26"/>
      <c r="Z311" s="26"/>
      <c r="AA311" s="26"/>
    </row>
    <row r="312" spans="1:27" ht="15" customHeight="1" x14ac:dyDescent="0.25">
      <c r="A312" s="173"/>
      <c r="B312" s="119"/>
      <c r="C312" s="120"/>
      <c r="D312" s="120"/>
      <c r="E312" s="121"/>
      <c r="F312" s="136"/>
      <c r="G312" s="137"/>
      <c r="H312" s="137"/>
      <c r="I312" s="137"/>
      <c r="J312" s="175"/>
      <c r="K312" s="175"/>
      <c r="L312" s="175"/>
      <c r="M312" s="175"/>
      <c r="N312" s="175"/>
      <c r="O312" s="175"/>
      <c r="P312" s="175"/>
      <c r="Q312" s="175"/>
      <c r="R312" s="175"/>
      <c r="S312" s="179"/>
      <c r="T312" s="180"/>
      <c r="U312" s="180"/>
      <c r="V312" s="181"/>
      <c r="W312" s="26"/>
      <c r="X312" s="26"/>
      <c r="Y312" s="26"/>
      <c r="Z312" s="26"/>
      <c r="AA312" s="26"/>
    </row>
    <row r="313" spans="1:27" ht="15" customHeight="1" x14ac:dyDescent="0.25">
      <c r="A313" s="182" t="str">
        <f>IF(($B143=Aux!$E$13),"",IF($B143&lt;&gt;0,$A143,""))</f>
        <v/>
      </c>
      <c r="B313" s="116" t="str">
        <f>IF(($B$127=Aux!$E$13),"",IF($B143&lt;&gt;0,$B143,""))</f>
        <v/>
      </c>
      <c r="C313" s="117"/>
      <c r="D313" s="117"/>
      <c r="E313" s="118"/>
      <c r="F313" s="133" t="str">
        <f>IF(($B$127=Aux!$E$13),IF($F145&lt;&gt;0,$F145,""),IF($F143&lt;&gt;0,$F143,""))</f>
        <v/>
      </c>
      <c r="G313" s="134"/>
      <c r="H313" s="134"/>
      <c r="I313" s="134"/>
      <c r="J313" s="174"/>
      <c r="K313" s="174"/>
      <c r="L313" s="174"/>
      <c r="M313" s="174"/>
      <c r="N313" s="174"/>
      <c r="O313" s="174"/>
      <c r="P313" s="174"/>
      <c r="Q313" s="174"/>
      <c r="R313" s="174"/>
      <c r="S313" s="176" t="str">
        <f>IF(F313&lt;&gt;"",Aux!$G$44,"")</f>
        <v/>
      </c>
      <c r="T313" s="177"/>
      <c r="U313" s="177"/>
      <c r="V313" s="178"/>
      <c r="W313" s="26"/>
      <c r="X313" s="26"/>
      <c r="Y313" s="26"/>
      <c r="Z313" s="26"/>
      <c r="AA313" s="26"/>
    </row>
    <row r="314" spans="1:27" ht="15" customHeight="1" x14ac:dyDescent="0.25">
      <c r="A314" s="182"/>
      <c r="B314" s="119"/>
      <c r="C314" s="120"/>
      <c r="D314" s="120"/>
      <c r="E314" s="121"/>
      <c r="F314" s="136"/>
      <c r="G314" s="137"/>
      <c r="H314" s="137"/>
      <c r="I314" s="137"/>
      <c r="J314" s="175"/>
      <c r="K314" s="175"/>
      <c r="L314" s="175"/>
      <c r="M314" s="175"/>
      <c r="N314" s="175"/>
      <c r="O314" s="175"/>
      <c r="P314" s="175"/>
      <c r="Q314" s="175"/>
      <c r="R314" s="175"/>
      <c r="S314" s="179"/>
      <c r="T314" s="180"/>
      <c r="U314" s="180"/>
      <c r="V314" s="181"/>
      <c r="W314" s="26"/>
      <c r="X314" s="26"/>
      <c r="Y314" s="26"/>
      <c r="Z314" s="26"/>
      <c r="AA314" s="26"/>
    </row>
    <row r="315" spans="1:27" ht="15" customHeight="1" x14ac:dyDescent="0.25">
      <c r="A315" s="225"/>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c r="AA315" s="225"/>
    </row>
    <row r="316" spans="1:27" ht="15" customHeight="1" x14ac:dyDescent="0.25">
      <c r="A316" s="21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row>
    <row r="317" spans="1:27" ht="15" customHeight="1" x14ac:dyDescent="0.25">
      <c r="A317" s="211"/>
      <c r="B317" s="211"/>
      <c r="C317" s="211"/>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row>
    <row r="318" spans="1:27" ht="15" customHeight="1" x14ac:dyDescent="0.25">
      <c r="A318" s="211"/>
      <c r="B318" s="211"/>
      <c r="C318" s="211"/>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row>
    <row r="319" spans="1:27" ht="15" customHeight="1" x14ac:dyDescent="0.25">
      <c r="A319" s="211"/>
      <c r="B319" s="211"/>
      <c r="C319" s="211"/>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c r="AA319" s="211"/>
    </row>
    <row r="320" spans="1:27" ht="15" customHeight="1" x14ac:dyDescent="0.25">
      <c r="A320" s="211"/>
      <c r="B320" s="211"/>
      <c r="C320" s="211"/>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c r="AA320" s="211"/>
    </row>
    <row r="321" spans="1:27" ht="15" customHeight="1" x14ac:dyDescent="0.25">
      <c r="A321" s="21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row>
    <row r="322" spans="1:27" ht="15" customHeight="1" x14ac:dyDescent="0.25">
      <c r="A322" s="21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row>
    <row r="323" spans="1:27" ht="15" customHeight="1" x14ac:dyDescent="0.25">
      <c r="A323" s="211"/>
      <c r="B323" s="211"/>
      <c r="C323" s="211"/>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row>
    <row r="324" spans="1:27" ht="15" customHeight="1" x14ac:dyDescent="0.25">
      <c r="A324" s="211"/>
      <c r="B324" s="211"/>
      <c r="C324" s="211"/>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c r="AA324" s="211"/>
    </row>
    <row r="325" spans="1:27" ht="15" customHeight="1" x14ac:dyDescent="0.25">
      <c r="A325" s="211"/>
      <c r="B325" s="211"/>
      <c r="C325" s="211"/>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row>
    <row r="326" spans="1:27" ht="15" customHeight="1" x14ac:dyDescent="0.25">
      <c r="A326" s="211"/>
      <c r="B326" s="211"/>
      <c r="C326" s="211"/>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211"/>
    </row>
    <row r="327" spans="1:27" ht="15" customHeight="1" x14ac:dyDescent="0.25">
      <c r="A327" s="211"/>
      <c r="B327" s="211"/>
      <c r="C327" s="211"/>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c r="AA327" s="211"/>
    </row>
    <row r="328" spans="1:27" ht="15" customHeight="1" x14ac:dyDescent="0.25">
      <c r="A328" s="211"/>
      <c r="B328" s="211"/>
      <c r="C328" s="211"/>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row>
    <row r="329" spans="1:27" ht="15" customHeight="1" x14ac:dyDescent="0.25">
      <c r="A329" s="211"/>
      <c r="B329" s="211"/>
      <c r="C329" s="211"/>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row>
    <row r="330" spans="1:27" ht="15" customHeight="1" x14ac:dyDescent="0.25">
      <c r="A330" s="211"/>
      <c r="B330" s="211"/>
      <c r="C330" s="211"/>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c r="AA330" s="211"/>
    </row>
    <row r="331" spans="1:27" ht="15" customHeight="1" x14ac:dyDescent="0.25">
      <c r="A331" s="211"/>
      <c r="B331" s="211"/>
      <c r="C331" s="211"/>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c r="AA331" s="211"/>
    </row>
    <row r="332" spans="1:27" ht="15" customHeight="1" x14ac:dyDescent="0.25">
      <c r="A332" s="211"/>
      <c r="B332" s="211"/>
      <c r="C332" s="211"/>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c r="AA332" s="211"/>
    </row>
    <row r="333" spans="1:27" ht="15" customHeight="1" x14ac:dyDescent="0.25">
      <c r="A333" s="211"/>
      <c r="B333" s="211"/>
      <c r="C333" s="211"/>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c r="AA333" s="211"/>
    </row>
    <row r="334" spans="1:27" ht="15" customHeight="1" x14ac:dyDescent="0.25">
      <c r="A334" s="211"/>
      <c r="B334" s="211"/>
      <c r="C334" s="211"/>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c r="AA334" s="211"/>
    </row>
    <row r="335" spans="1:27" ht="15" customHeight="1" x14ac:dyDescent="0.25">
      <c r="A335" s="211"/>
      <c r="B335" s="211"/>
      <c r="C335" s="211"/>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c r="AA335" s="211"/>
    </row>
    <row r="336" spans="1:27" ht="15" customHeight="1" x14ac:dyDescent="0.25">
      <c r="A336" s="211"/>
      <c r="B336" s="211"/>
      <c r="C336" s="211"/>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c r="AA336" s="211"/>
    </row>
    <row r="337" spans="1:27" ht="15" customHeight="1" x14ac:dyDescent="0.25">
      <c r="A337" s="211"/>
      <c r="B337" s="211"/>
      <c r="C337" s="211"/>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c r="AA337" s="211"/>
    </row>
    <row r="338" spans="1:27" ht="15" customHeight="1" x14ac:dyDescent="0.25">
      <c r="A338" s="211"/>
      <c r="B338" s="211"/>
      <c r="C338" s="211"/>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c r="AA338" s="211"/>
    </row>
    <row r="339" spans="1:27" ht="15" customHeight="1" x14ac:dyDescent="0.25">
      <c r="A339" s="211"/>
      <c r="B339" s="211"/>
      <c r="C339" s="211"/>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row>
    <row r="340" spans="1:27" ht="15" customHeight="1" x14ac:dyDescent="0.25">
      <c r="A340" s="211"/>
      <c r="B340" s="211"/>
      <c r="C340" s="211"/>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row>
    <row r="341" spans="1:27" ht="15" customHeight="1" x14ac:dyDescent="0.25">
      <c r="A341" s="211"/>
      <c r="B341" s="211"/>
      <c r="C341" s="211"/>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c r="AA341" s="211"/>
    </row>
    <row r="342" spans="1:27" ht="15" customHeight="1" x14ac:dyDescent="0.25">
      <c r="A342" s="211"/>
      <c r="B342" s="211"/>
      <c r="C342" s="211"/>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c r="AA342" s="211"/>
    </row>
    <row r="343" spans="1:27" ht="15" customHeight="1" x14ac:dyDescent="0.25">
      <c r="A343" s="211"/>
      <c r="B343" s="211"/>
      <c r="C343" s="211"/>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c r="AA343" s="211"/>
    </row>
    <row r="344" spans="1:27" ht="15" customHeight="1" x14ac:dyDescent="0.25">
      <c r="A344" s="211"/>
      <c r="B344" s="211"/>
      <c r="C344" s="211"/>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c r="AA344" s="211"/>
    </row>
    <row r="345" spans="1:27" ht="15" customHeight="1" x14ac:dyDescent="0.25">
      <c r="A345" s="211"/>
      <c r="B345" s="211"/>
      <c r="C345" s="211"/>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c r="AA345" s="211"/>
    </row>
    <row r="346" spans="1:27" ht="15" customHeight="1" x14ac:dyDescent="0.25">
      <c r="A346" s="211"/>
      <c r="B346" s="211"/>
      <c r="C346" s="211"/>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row>
    <row r="347" spans="1:27" ht="15" customHeight="1" x14ac:dyDescent="0.25">
      <c r="A347" s="211"/>
      <c r="B347" s="211"/>
      <c r="C347" s="211"/>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c r="AA347" s="211"/>
    </row>
    <row r="348" spans="1:27" ht="15" customHeight="1" x14ac:dyDescent="0.25">
      <c r="A348" s="211"/>
      <c r="B348" s="211"/>
      <c r="C348" s="211"/>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row>
  </sheetData>
  <sheetProtection algorithmName="SHA-512" hashValue="ozozwsUG03PNVVeUNxS5926zJV/iMVVqZuesrCM1t5IoJEqLjKFaiGTsYGZbJCAVwmT+pX8MW+cIj3uAyCoycA==" saltValue="VbeRUwSQhyU53Y6FxbDtMw==" spinCount="100000" sheet="1" objects="1" scenarios="1"/>
  <mergeCells count="614">
    <mergeCell ref="A272:AA290"/>
    <mergeCell ref="A315:AA348"/>
    <mergeCell ref="A107:AA116"/>
    <mergeCell ref="A218:AA219"/>
    <mergeCell ref="A229:AA232"/>
    <mergeCell ref="A238:AA238"/>
    <mergeCell ref="A255:AA255"/>
    <mergeCell ref="V243:V254"/>
    <mergeCell ref="AA243:AA254"/>
    <mergeCell ref="W253:Z254"/>
    <mergeCell ref="V260:V271"/>
    <mergeCell ref="AA260:AA271"/>
    <mergeCell ref="W270:Z271"/>
    <mergeCell ref="A270:C271"/>
    <mergeCell ref="D270:F271"/>
    <mergeCell ref="G270:I271"/>
    <mergeCell ref="J270:L271"/>
    <mergeCell ref="M270:O271"/>
    <mergeCell ref="P270:R271"/>
    <mergeCell ref="S270:U271"/>
    <mergeCell ref="R235:T236"/>
    <mergeCell ref="U235:AA236"/>
    <mergeCell ref="R237:AA237"/>
    <mergeCell ref="G236:Q237"/>
    <mergeCell ref="A1:AA19"/>
    <mergeCell ref="A26:AA26"/>
    <mergeCell ref="A37:AA38"/>
    <mergeCell ref="A49:AA50"/>
    <mergeCell ref="A58:AA58"/>
    <mergeCell ref="N51:N57"/>
    <mergeCell ref="AA51:AA57"/>
    <mergeCell ref="A51:A57"/>
    <mergeCell ref="A66:AA66"/>
    <mergeCell ref="P43:T43"/>
    <mergeCell ref="U43:AA43"/>
    <mergeCell ref="G43:O43"/>
    <mergeCell ref="G42:O42"/>
    <mergeCell ref="P42:T42"/>
    <mergeCell ref="U42:AA42"/>
    <mergeCell ref="B55:M56"/>
    <mergeCell ref="O55:Z56"/>
    <mergeCell ref="A48:AA48"/>
    <mergeCell ref="K44:N44"/>
    <mergeCell ref="K45:N45"/>
    <mergeCell ref="W44:AA44"/>
    <mergeCell ref="W45:AA45"/>
    <mergeCell ref="R44:V44"/>
    <mergeCell ref="R45:V45"/>
    <mergeCell ref="O44:Q44"/>
    <mergeCell ref="O45:Q45"/>
    <mergeCell ref="F44:J45"/>
    <mergeCell ref="A102:B103"/>
    <mergeCell ref="C102:AA103"/>
    <mergeCell ref="A59:B60"/>
    <mergeCell ref="C59:V60"/>
    <mergeCell ref="W59:AA60"/>
    <mergeCell ref="A61:B62"/>
    <mergeCell ref="C61:AA62"/>
    <mergeCell ref="A75:B76"/>
    <mergeCell ref="C75:AA76"/>
    <mergeCell ref="A89:B90"/>
    <mergeCell ref="C89:AA90"/>
    <mergeCell ref="A97:AA100"/>
    <mergeCell ref="A91:AA93"/>
    <mergeCell ref="A63:AA65"/>
    <mergeCell ref="A74:AA74"/>
    <mergeCell ref="A88:AA88"/>
    <mergeCell ref="A94:AA94"/>
    <mergeCell ref="A101:AA101"/>
    <mergeCell ref="A67:B68"/>
    <mergeCell ref="C67:AA68"/>
    <mergeCell ref="A69:AA73"/>
    <mergeCell ref="W269:Z269"/>
    <mergeCell ref="Y268:Z268"/>
    <mergeCell ref="W260:Z263"/>
    <mergeCell ref="A239:B240"/>
    <mergeCell ref="C239:AA240"/>
    <mergeCell ref="A256:B257"/>
    <mergeCell ref="C256:AA257"/>
    <mergeCell ref="A245:C246"/>
    <mergeCell ref="A247:C248"/>
    <mergeCell ref="A249:C250"/>
    <mergeCell ref="P264:R265"/>
    <mergeCell ref="P266:R267"/>
    <mergeCell ref="G266:I267"/>
    <mergeCell ref="A258:AA259"/>
    <mergeCell ref="W252:Z252"/>
    <mergeCell ref="A260:C261"/>
    <mergeCell ref="D260:L261"/>
    <mergeCell ref="M260:R261"/>
    <mergeCell ref="A243:C244"/>
    <mergeCell ref="O245:R246"/>
    <mergeCell ref="O247:R248"/>
    <mergeCell ref="O249:R250"/>
    <mergeCell ref="O251:R252"/>
    <mergeCell ref="P313:P314"/>
    <mergeCell ref="Q313:Q314"/>
    <mergeCell ref="R313:R314"/>
    <mergeCell ref="S313:V314"/>
    <mergeCell ref="W313:AA314"/>
    <mergeCell ref="A313:A314"/>
    <mergeCell ref="B313:E314"/>
    <mergeCell ref="F313:I314"/>
    <mergeCell ref="J313:J314"/>
    <mergeCell ref="K313:K314"/>
    <mergeCell ref="L313:L314"/>
    <mergeCell ref="M313:M314"/>
    <mergeCell ref="N313:N314"/>
    <mergeCell ref="O313:O314"/>
    <mergeCell ref="P311:P312"/>
    <mergeCell ref="Q311:Q312"/>
    <mergeCell ref="R311:R312"/>
    <mergeCell ref="S311:V312"/>
    <mergeCell ref="W311:AA312"/>
    <mergeCell ref="A309:A310"/>
    <mergeCell ref="B309:E310"/>
    <mergeCell ref="F309:I310"/>
    <mergeCell ref="J309:J310"/>
    <mergeCell ref="K309:K310"/>
    <mergeCell ref="A311:A312"/>
    <mergeCell ref="B311:E312"/>
    <mergeCell ref="F311:I312"/>
    <mergeCell ref="J311:J312"/>
    <mergeCell ref="K311:K312"/>
    <mergeCell ref="L311:L312"/>
    <mergeCell ref="M311:M312"/>
    <mergeCell ref="N311:N312"/>
    <mergeCell ref="O311:O312"/>
    <mergeCell ref="L309:L310"/>
    <mergeCell ref="M309:M310"/>
    <mergeCell ref="N309:N310"/>
    <mergeCell ref="O309:O310"/>
    <mergeCell ref="P309:P310"/>
    <mergeCell ref="P305:P306"/>
    <mergeCell ref="Q305:Q306"/>
    <mergeCell ref="R305:R306"/>
    <mergeCell ref="S305:V306"/>
    <mergeCell ref="W305:AA306"/>
    <mergeCell ref="P307:P308"/>
    <mergeCell ref="Q307:Q308"/>
    <mergeCell ref="R307:R308"/>
    <mergeCell ref="S307:V308"/>
    <mergeCell ref="W307:AA308"/>
    <mergeCell ref="Q309:Q310"/>
    <mergeCell ref="R309:R310"/>
    <mergeCell ref="S309:V310"/>
    <mergeCell ref="W309:AA310"/>
    <mergeCell ref="A307:A308"/>
    <mergeCell ref="B307:E308"/>
    <mergeCell ref="F307:I308"/>
    <mergeCell ref="J307:J308"/>
    <mergeCell ref="K307:K308"/>
    <mergeCell ref="L307:L308"/>
    <mergeCell ref="M307:M308"/>
    <mergeCell ref="N307:N308"/>
    <mergeCell ref="O307:O308"/>
    <mergeCell ref="A305:A306"/>
    <mergeCell ref="B305:E306"/>
    <mergeCell ref="F305:I306"/>
    <mergeCell ref="J305:J306"/>
    <mergeCell ref="K305:K306"/>
    <mergeCell ref="L305:L306"/>
    <mergeCell ref="M305:M306"/>
    <mergeCell ref="N305:N306"/>
    <mergeCell ref="O305:O306"/>
    <mergeCell ref="P303:P304"/>
    <mergeCell ref="Q303:Q304"/>
    <mergeCell ref="R303:R304"/>
    <mergeCell ref="S303:V304"/>
    <mergeCell ref="W303:AA304"/>
    <mergeCell ref="A301:A302"/>
    <mergeCell ref="B301:E302"/>
    <mergeCell ref="F301:I302"/>
    <mergeCell ref="J301:J302"/>
    <mergeCell ref="K301:K302"/>
    <mergeCell ref="A303:A304"/>
    <mergeCell ref="B303:E304"/>
    <mergeCell ref="F303:I304"/>
    <mergeCell ref="J303:J304"/>
    <mergeCell ref="K303:K304"/>
    <mergeCell ref="L303:L304"/>
    <mergeCell ref="M303:M304"/>
    <mergeCell ref="N303:N304"/>
    <mergeCell ref="O303:O304"/>
    <mergeCell ref="L301:L302"/>
    <mergeCell ref="M301:M302"/>
    <mergeCell ref="N301:N302"/>
    <mergeCell ref="O301:O302"/>
    <mergeCell ref="P301:P302"/>
    <mergeCell ref="P297:P298"/>
    <mergeCell ref="Q297:Q298"/>
    <mergeCell ref="R297:R298"/>
    <mergeCell ref="S297:V298"/>
    <mergeCell ref="W297:AA298"/>
    <mergeCell ref="P299:P300"/>
    <mergeCell ref="Q299:Q300"/>
    <mergeCell ref="R299:R300"/>
    <mergeCell ref="S299:V300"/>
    <mergeCell ref="W299:AA300"/>
    <mergeCell ref="Q301:Q302"/>
    <mergeCell ref="R301:R302"/>
    <mergeCell ref="S301:V302"/>
    <mergeCell ref="W301:AA302"/>
    <mergeCell ref="A299:A300"/>
    <mergeCell ref="B299:E300"/>
    <mergeCell ref="F299:I300"/>
    <mergeCell ref="J299:J300"/>
    <mergeCell ref="K299:K300"/>
    <mergeCell ref="L299:L300"/>
    <mergeCell ref="M299:M300"/>
    <mergeCell ref="N299:N300"/>
    <mergeCell ref="O299:O300"/>
    <mergeCell ref="A297:A298"/>
    <mergeCell ref="B297:E298"/>
    <mergeCell ref="F297:I298"/>
    <mergeCell ref="J297:J298"/>
    <mergeCell ref="K297:K298"/>
    <mergeCell ref="L297:L298"/>
    <mergeCell ref="M297:M298"/>
    <mergeCell ref="N297:N298"/>
    <mergeCell ref="O297:O298"/>
    <mergeCell ref="A291:B292"/>
    <mergeCell ref="C291:V292"/>
    <mergeCell ref="W291:AA292"/>
    <mergeCell ref="A293:AA293"/>
    <mergeCell ref="A294:A296"/>
    <mergeCell ref="B294:E296"/>
    <mergeCell ref="F294:I296"/>
    <mergeCell ref="J294:R295"/>
    <mergeCell ref="S294:V296"/>
    <mergeCell ref="W294:AA296"/>
    <mergeCell ref="K188:N189"/>
    <mergeCell ref="S188:V189"/>
    <mergeCell ref="W188:AA189"/>
    <mergeCell ref="A253:C254"/>
    <mergeCell ref="D253:F254"/>
    <mergeCell ref="G253:J254"/>
    <mergeCell ref="K253:N254"/>
    <mergeCell ref="O253:R254"/>
    <mergeCell ref="S253:U254"/>
    <mergeCell ref="L227:N228"/>
    <mergeCell ref="O227:R228"/>
    <mergeCell ref="E223:K224"/>
    <mergeCell ref="I225:K226"/>
    <mergeCell ref="I227:K228"/>
    <mergeCell ref="E225:H225"/>
    <mergeCell ref="E227:H228"/>
    <mergeCell ref="F210:J211"/>
    <mergeCell ref="W223:AA226"/>
    <mergeCell ref="S223:V226"/>
    <mergeCell ref="S227:V228"/>
    <mergeCell ref="W227:AA228"/>
    <mergeCell ref="W233:AA234"/>
    <mergeCell ref="C233:V234"/>
    <mergeCell ref="A216:A217"/>
    <mergeCell ref="S216:V217"/>
    <mergeCell ref="W216:AA217"/>
    <mergeCell ref="B192:E217"/>
    <mergeCell ref="W220:AA221"/>
    <mergeCell ref="C220:V221"/>
    <mergeCell ref="A233:B234"/>
    <mergeCell ref="W204:AA205"/>
    <mergeCell ref="L223:R224"/>
    <mergeCell ref="O225:R225"/>
    <mergeCell ref="L225:N225"/>
    <mergeCell ref="L226:N226"/>
    <mergeCell ref="O226:R226"/>
    <mergeCell ref="A210:A211"/>
    <mergeCell ref="A212:A213"/>
    <mergeCell ref="F194:J195"/>
    <mergeCell ref="F196:J197"/>
    <mergeCell ref="F198:J199"/>
    <mergeCell ref="K210:N211"/>
    <mergeCell ref="F214:J215"/>
    <mergeCell ref="A222:AA222"/>
    <mergeCell ref="F192:J193"/>
    <mergeCell ref="K192:N193"/>
    <mergeCell ref="A223:D226"/>
    <mergeCell ref="A227:D228"/>
    <mergeCell ref="A173:A174"/>
    <mergeCell ref="B149:E174"/>
    <mergeCell ref="F173:J174"/>
    <mergeCell ref="K173:N174"/>
    <mergeCell ref="O173:R174"/>
    <mergeCell ref="S149:U174"/>
    <mergeCell ref="V173:AA174"/>
    <mergeCell ref="A149:A150"/>
    <mergeCell ref="A151:A152"/>
    <mergeCell ref="O153:R154"/>
    <mergeCell ref="O155:R156"/>
    <mergeCell ref="V171:AA172"/>
    <mergeCell ref="F167:J168"/>
    <mergeCell ref="F169:J170"/>
    <mergeCell ref="V165:AA166"/>
    <mergeCell ref="A169:A170"/>
    <mergeCell ref="O165:R166"/>
    <mergeCell ref="O167:R168"/>
    <mergeCell ref="O169:R170"/>
    <mergeCell ref="A153:A154"/>
    <mergeCell ref="A155:A156"/>
    <mergeCell ref="A157:A158"/>
    <mergeCell ref="A159:A160"/>
    <mergeCell ref="A161:A162"/>
    <mergeCell ref="B135:E136"/>
    <mergeCell ref="F135:J136"/>
    <mergeCell ref="K135:N136"/>
    <mergeCell ref="O135:R136"/>
    <mergeCell ref="S135:U136"/>
    <mergeCell ref="V135:AA136"/>
    <mergeCell ref="S141:U142"/>
    <mergeCell ref="G41:S41"/>
    <mergeCell ref="W41:AA41"/>
    <mergeCell ref="T41:V41"/>
    <mergeCell ref="A46:AA46"/>
    <mergeCell ref="F127:J128"/>
    <mergeCell ref="K127:N128"/>
    <mergeCell ref="O127:R128"/>
    <mergeCell ref="S127:U128"/>
    <mergeCell ref="V127:AA128"/>
    <mergeCell ref="A129:A130"/>
    <mergeCell ref="B129:E130"/>
    <mergeCell ref="W117:AA118"/>
    <mergeCell ref="C117:V118"/>
    <mergeCell ref="A77:AA87"/>
    <mergeCell ref="A104:AA106"/>
    <mergeCell ref="A95:B96"/>
    <mergeCell ref="C95:AA96"/>
    <mergeCell ref="E226:H226"/>
    <mergeCell ref="F208:J209"/>
    <mergeCell ref="O171:R172"/>
    <mergeCell ref="K165:N166"/>
    <mergeCell ref="K167:N168"/>
    <mergeCell ref="K169:N170"/>
    <mergeCell ref="K171:N172"/>
    <mergeCell ref="F165:J166"/>
    <mergeCell ref="A220:B221"/>
    <mergeCell ref="F202:J203"/>
    <mergeCell ref="F204:J205"/>
    <mergeCell ref="F206:J207"/>
    <mergeCell ref="A202:A203"/>
    <mergeCell ref="A204:A205"/>
    <mergeCell ref="A206:A207"/>
    <mergeCell ref="A208:A209"/>
    <mergeCell ref="F200:J201"/>
    <mergeCell ref="C175:V176"/>
    <mergeCell ref="F171:J172"/>
    <mergeCell ref="A171:A172"/>
    <mergeCell ref="F216:J217"/>
    <mergeCell ref="K216:N217"/>
    <mergeCell ref="A175:B176"/>
    <mergeCell ref="S212:V213"/>
    <mergeCell ref="O184:R185"/>
    <mergeCell ref="S184:V185"/>
    <mergeCell ref="S190:V191"/>
    <mergeCell ref="K212:N213"/>
    <mergeCell ref="F125:J126"/>
    <mergeCell ref="W175:AA176"/>
    <mergeCell ref="B145:E146"/>
    <mergeCell ref="F155:J156"/>
    <mergeCell ref="F157:J158"/>
    <mergeCell ref="F159:J160"/>
    <mergeCell ref="F161:J162"/>
    <mergeCell ref="K153:N154"/>
    <mergeCell ref="K155:N156"/>
    <mergeCell ref="K157:N158"/>
    <mergeCell ref="K159:N160"/>
    <mergeCell ref="K161:N162"/>
    <mergeCell ref="V167:AA168"/>
    <mergeCell ref="V169:AA170"/>
    <mergeCell ref="V151:AA152"/>
    <mergeCell ref="V153:AA154"/>
    <mergeCell ref="K143:N144"/>
    <mergeCell ref="V155:AA156"/>
    <mergeCell ref="K147:N148"/>
    <mergeCell ref="O143:R144"/>
    <mergeCell ref="V129:AA130"/>
    <mergeCell ref="F163:J164"/>
    <mergeCell ref="V157:AA158"/>
    <mergeCell ref="V159:AA160"/>
    <mergeCell ref="V161:AA162"/>
    <mergeCell ref="V163:AA164"/>
    <mergeCell ref="O157:R158"/>
    <mergeCell ref="F145:J146"/>
    <mergeCell ref="K145:N146"/>
    <mergeCell ref="O145:R146"/>
    <mergeCell ref="S145:U146"/>
    <mergeCell ref="V145:AA146"/>
    <mergeCell ref="F153:J154"/>
    <mergeCell ref="F143:J144"/>
    <mergeCell ref="S143:U144"/>
    <mergeCell ref="V143:AA144"/>
    <mergeCell ref="K163:N164"/>
    <mergeCell ref="O159:R160"/>
    <mergeCell ref="O161:R162"/>
    <mergeCell ref="O163:R164"/>
    <mergeCell ref="V120:AA122"/>
    <mergeCell ref="V123:AA124"/>
    <mergeCell ref="V131:AA132"/>
    <mergeCell ref="V133:AA134"/>
    <mergeCell ref="V137:AA138"/>
    <mergeCell ref="V139:AA140"/>
    <mergeCell ref="V141:AA142"/>
    <mergeCell ref="S139:U140"/>
    <mergeCell ref="O141:R142"/>
    <mergeCell ref="S120:U121"/>
    <mergeCell ref="O120:R121"/>
    <mergeCell ref="O122:R122"/>
    <mergeCell ref="O123:R124"/>
    <mergeCell ref="O131:R132"/>
    <mergeCell ref="O133:R134"/>
    <mergeCell ref="O137:R138"/>
    <mergeCell ref="O139:R140"/>
    <mergeCell ref="S122:U122"/>
    <mergeCell ref="S123:U124"/>
    <mergeCell ref="S131:U132"/>
    <mergeCell ref="S133:U134"/>
    <mergeCell ref="S137:U138"/>
    <mergeCell ref="O129:R130"/>
    <mergeCell ref="S129:U130"/>
    <mergeCell ref="F123:J124"/>
    <mergeCell ref="F131:J132"/>
    <mergeCell ref="F133:J134"/>
    <mergeCell ref="F137:J138"/>
    <mergeCell ref="F139:J140"/>
    <mergeCell ref="F141:J142"/>
    <mergeCell ref="K120:N122"/>
    <mergeCell ref="K123:N124"/>
    <mergeCell ref="K131:N132"/>
    <mergeCell ref="K133:N134"/>
    <mergeCell ref="K137:N138"/>
    <mergeCell ref="K139:N140"/>
    <mergeCell ref="K141:N142"/>
    <mergeCell ref="F129:J130"/>
    <mergeCell ref="K129:N130"/>
    <mergeCell ref="W192:AA193"/>
    <mergeCell ref="A192:A193"/>
    <mergeCell ref="A194:A195"/>
    <mergeCell ref="A196:A197"/>
    <mergeCell ref="A198:A199"/>
    <mergeCell ref="A200:A201"/>
    <mergeCell ref="S192:V193"/>
    <mergeCell ref="W194:AA195"/>
    <mergeCell ref="W196:AA197"/>
    <mergeCell ref="W198:AA199"/>
    <mergeCell ref="W200:AA201"/>
    <mergeCell ref="A214:A215"/>
    <mergeCell ref="W202:AA203"/>
    <mergeCell ref="K214:N215"/>
    <mergeCell ref="W206:AA207"/>
    <mergeCell ref="W208:AA209"/>
    <mergeCell ref="W210:AA211"/>
    <mergeCell ref="W212:AA213"/>
    <mergeCell ref="W214:AA215"/>
    <mergeCell ref="S194:V195"/>
    <mergeCell ref="S196:V197"/>
    <mergeCell ref="S214:V215"/>
    <mergeCell ref="A179:AA179"/>
    <mergeCell ref="B184:E185"/>
    <mergeCell ref="B190:E191"/>
    <mergeCell ref="F184:J185"/>
    <mergeCell ref="F190:J191"/>
    <mergeCell ref="K184:N185"/>
    <mergeCell ref="K190:N191"/>
    <mergeCell ref="A184:A185"/>
    <mergeCell ref="F212:J213"/>
    <mergeCell ref="K194:N195"/>
    <mergeCell ref="K196:N197"/>
    <mergeCell ref="K198:N199"/>
    <mergeCell ref="K200:N201"/>
    <mergeCell ref="K202:N203"/>
    <mergeCell ref="K204:N205"/>
    <mergeCell ref="K206:N207"/>
    <mergeCell ref="K208:N209"/>
    <mergeCell ref="S198:V199"/>
    <mergeCell ref="S200:V201"/>
    <mergeCell ref="S202:V203"/>
    <mergeCell ref="S204:V205"/>
    <mergeCell ref="S206:V207"/>
    <mergeCell ref="S208:V209"/>
    <mergeCell ref="S210:V211"/>
    <mergeCell ref="A177:B178"/>
    <mergeCell ref="C177:AA178"/>
    <mergeCell ref="A190:A191"/>
    <mergeCell ref="O180:R182"/>
    <mergeCell ref="S180:V182"/>
    <mergeCell ref="W180:AA183"/>
    <mergeCell ref="W184:AA185"/>
    <mergeCell ref="W190:AA191"/>
    <mergeCell ref="O183:R183"/>
    <mergeCell ref="S183:V183"/>
    <mergeCell ref="K180:N183"/>
    <mergeCell ref="F180:J183"/>
    <mergeCell ref="B180:E183"/>
    <mergeCell ref="A180:A183"/>
    <mergeCell ref="A186:A187"/>
    <mergeCell ref="B186:E187"/>
    <mergeCell ref="F186:J187"/>
    <mergeCell ref="K186:N187"/>
    <mergeCell ref="S186:V187"/>
    <mergeCell ref="W186:AA187"/>
    <mergeCell ref="O186:R217"/>
    <mergeCell ref="A188:A189"/>
    <mergeCell ref="B188:E189"/>
    <mergeCell ref="F188:J189"/>
    <mergeCell ref="V147:AA148"/>
    <mergeCell ref="F147:J148"/>
    <mergeCell ref="A147:A148"/>
    <mergeCell ref="K149:N150"/>
    <mergeCell ref="K151:N152"/>
    <mergeCell ref="F149:J150"/>
    <mergeCell ref="F151:J152"/>
    <mergeCell ref="O147:R148"/>
    <mergeCell ref="S147:U148"/>
    <mergeCell ref="O149:R150"/>
    <mergeCell ref="O151:R152"/>
    <mergeCell ref="V149:AA150"/>
    <mergeCell ref="A163:A164"/>
    <mergeCell ref="A165:A166"/>
    <mergeCell ref="A167:A168"/>
    <mergeCell ref="B131:E132"/>
    <mergeCell ref="B141:E142"/>
    <mergeCell ref="A120:A122"/>
    <mergeCell ref="B133:E134"/>
    <mergeCell ref="B137:E138"/>
    <mergeCell ref="B139:E140"/>
    <mergeCell ref="A123:A124"/>
    <mergeCell ref="A131:A132"/>
    <mergeCell ref="A133:A134"/>
    <mergeCell ref="A137:A138"/>
    <mergeCell ref="A139:A140"/>
    <mergeCell ref="A141:A142"/>
    <mergeCell ref="A127:A128"/>
    <mergeCell ref="B127:E128"/>
    <mergeCell ref="A145:A146"/>
    <mergeCell ref="B125:E126"/>
    <mergeCell ref="A143:A144"/>
    <mergeCell ref="B143:E144"/>
    <mergeCell ref="A125:A126"/>
    <mergeCell ref="B147:E148"/>
    <mergeCell ref="A135:A136"/>
    <mergeCell ref="A119:AA119"/>
    <mergeCell ref="A117:B118"/>
    <mergeCell ref="A20:AA25"/>
    <mergeCell ref="A27:AA30"/>
    <mergeCell ref="A31:AA34"/>
    <mergeCell ref="K125:N126"/>
    <mergeCell ref="O125:R126"/>
    <mergeCell ref="S125:U126"/>
    <mergeCell ref="V125:AA126"/>
    <mergeCell ref="B120:E122"/>
    <mergeCell ref="B123:E124"/>
    <mergeCell ref="B57:M57"/>
    <mergeCell ref="O57:Z57"/>
    <mergeCell ref="A35:AA36"/>
    <mergeCell ref="B51:M54"/>
    <mergeCell ref="O51:Z54"/>
    <mergeCell ref="W39:AA40"/>
    <mergeCell ref="C39:V40"/>
    <mergeCell ref="A39:B40"/>
    <mergeCell ref="A41:F41"/>
    <mergeCell ref="A42:F42"/>
    <mergeCell ref="A43:F43"/>
    <mergeCell ref="A44:E45"/>
    <mergeCell ref="F120:J122"/>
    <mergeCell ref="S260:U263"/>
    <mergeCell ref="D243:N244"/>
    <mergeCell ref="O243:R244"/>
    <mergeCell ref="Y251:Z251"/>
    <mergeCell ref="D251:F252"/>
    <mergeCell ref="G245:J246"/>
    <mergeCell ref="G247:J248"/>
    <mergeCell ref="G249:J250"/>
    <mergeCell ref="G251:J252"/>
    <mergeCell ref="K245:N246"/>
    <mergeCell ref="K247:N248"/>
    <mergeCell ref="K249:N250"/>
    <mergeCell ref="S247:U248"/>
    <mergeCell ref="S249:U250"/>
    <mergeCell ref="S251:U252"/>
    <mergeCell ref="A235:E237"/>
    <mergeCell ref="W243:Z246"/>
    <mergeCell ref="A241:AA242"/>
    <mergeCell ref="K251:N252"/>
    <mergeCell ref="D245:F246"/>
    <mergeCell ref="F235:F237"/>
    <mergeCell ref="A251:C252"/>
    <mergeCell ref="D247:F248"/>
    <mergeCell ref="D249:F250"/>
    <mergeCell ref="S243:U246"/>
    <mergeCell ref="G235:Q235"/>
    <mergeCell ref="S264:U265"/>
    <mergeCell ref="S266:U267"/>
    <mergeCell ref="S268:U269"/>
    <mergeCell ref="G268:I269"/>
    <mergeCell ref="D264:F265"/>
    <mergeCell ref="D266:F267"/>
    <mergeCell ref="D268:F269"/>
    <mergeCell ref="A268:C269"/>
    <mergeCell ref="A262:C263"/>
    <mergeCell ref="A264:C265"/>
    <mergeCell ref="A266:C267"/>
    <mergeCell ref="J262:L263"/>
    <mergeCell ref="G262:I263"/>
    <mergeCell ref="D262:F263"/>
    <mergeCell ref="P262:R263"/>
    <mergeCell ref="M262:O263"/>
    <mergeCell ref="P268:R269"/>
    <mergeCell ref="M264:O265"/>
    <mergeCell ref="M266:O267"/>
    <mergeCell ref="M268:O269"/>
    <mergeCell ref="J264:L265"/>
    <mergeCell ref="J266:L267"/>
    <mergeCell ref="J268:L269"/>
    <mergeCell ref="G264:I265"/>
  </mergeCells>
  <phoneticPr fontId="1" type="noConversion"/>
  <conditionalFormatting sqref="J297:AA314">
    <cfRule type="expression" dxfId="10" priority="8">
      <formula>($B297="")</formula>
    </cfRule>
  </conditionalFormatting>
  <conditionalFormatting sqref="K190:N191 S190:AA191">
    <cfRule type="expression" dxfId="9" priority="9">
      <formula>($B$190="")</formula>
    </cfRule>
  </conditionalFormatting>
  <dataValidations count="1">
    <dataValidation type="list" allowBlank="1" showInputMessage="1" showErrorMessage="1" sqref="K123:N124" xr:uid="{7ADA7EC4-BBAC-4ECE-A0EB-F0EDDBA1BA95}">
      <formula1>Puerta</formula1>
    </dataValidation>
  </dataValidations>
  <printOptions gridLines="1"/>
  <pageMargins left="0.31496062992125984" right="0.31496062992125984" top="0.98425196850393704" bottom="0.35433070866141736" header="0.31496062992125984" footer="0.31496062992125984"/>
  <pageSetup paperSize="14" fitToHeight="0" orientation="portrait" horizontalDpi="1200" verticalDpi="1200" r:id="rId1"/>
  <headerFooter>
    <oddHeader>&amp;L&amp;G&amp;C&amp;"Arial,Normal"&amp;12Estándar higrotérmico
Acreditación de exigencias para Vivienda Tipo Industrializada - DITEC&amp;RV.Feb.23</oddHeader>
  </headerFooter>
  <rowBreaks count="5" manualBreakCount="5">
    <brk id="58" max="16383" man="1"/>
    <brk id="116" max="16383" man="1"/>
    <brk id="174" max="16383" man="1"/>
    <brk id="232" max="16383" man="1"/>
    <brk id="290"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22</xdr:col>
                    <xdr:colOff>19050</xdr:colOff>
                    <xdr:row>246</xdr:row>
                    <xdr:rowOff>0</xdr:rowOff>
                  </from>
                  <to>
                    <xdr:col>22</xdr:col>
                    <xdr:colOff>266700</xdr:colOff>
                    <xdr:row>247</xdr:row>
                    <xdr:rowOff>19050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22</xdr:col>
                    <xdr:colOff>19050</xdr:colOff>
                    <xdr:row>247</xdr:row>
                    <xdr:rowOff>0</xdr:rowOff>
                  </from>
                  <to>
                    <xdr:col>22</xdr:col>
                    <xdr:colOff>266700</xdr:colOff>
                    <xdr:row>248</xdr:row>
                    <xdr:rowOff>19050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22</xdr:col>
                    <xdr:colOff>19050</xdr:colOff>
                    <xdr:row>248</xdr:row>
                    <xdr:rowOff>0</xdr:rowOff>
                  </from>
                  <to>
                    <xdr:col>22</xdr:col>
                    <xdr:colOff>266700</xdr:colOff>
                    <xdr:row>249</xdr:row>
                    <xdr:rowOff>19050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22</xdr:col>
                    <xdr:colOff>19050</xdr:colOff>
                    <xdr:row>249</xdr:row>
                    <xdr:rowOff>0</xdr:rowOff>
                  </from>
                  <to>
                    <xdr:col>22</xdr:col>
                    <xdr:colOff>266700</xdr:colOff>
                    <xdr:row>250</xdr:row>
                    <xdr:rowOff>19050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22</xdr:col>
                    <xdr:colOff>19050</xdr:colOff>
                    <xdr:row>250</xdr:row>
                    <xdr:rowOff>0</xdr:rowOff>
                  </from>
                  <to>
                    <xdr:col>22</xdr:col>
                    <xdr:colOff>266700</xdr:colOff>
                    <xdr:row>251</xdr:row>
                    <xdr:rowOff>19050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24</xdr:col>
                    <xdr:colOff>19050</xdr:colOff>
                    <xdr:row>246</xdr:row>
                    <xdr:rowOff>0</xdr:rowOff>
                  </from>
                  <to>
                    <xdr:col>24</xdr:col>
                    <xdr:colOff>266700</xdr:colOff>
                    <xdr:row>247</xdr:row>
                    <xdr:rowOff>19050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24</xdr:col>
                    <xdr:colOff>19050</xdr:colOff>
                    <xdr:row>247</xdr:row>
                    <xdr:rowOff>0</xdr:rowOff>
                  </from>
                  <to>
                    <xdr:col>24</xdr:col>
                    <xdr:colOff>266700</xdr:colOff>
                    <xdr:row>248</xdr:row>
                    <xdr:rowOff>19050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24</xdr:col>
                    <xdr:colOff>19050</xdr:colOff>
                    <xdr:row>248</xdr:row>
                    <xdr:rowOff>0</xdr:rowOff>
                  </from>
                  <to>
                    <xdr:col>24</xdr:col>
                    <xdr:colOff>266700</xdr:colOff>
                    <xdr:row>249</xdr:row>
                    <xdr:rowOff>19050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24</xdr:col>
                    <xdr:colOff>19050</xdr:colOff>
                    <xdr:row>249</xdr:row>
                    <xdr:rowOff>0</xdr:rowOff>
                  </from>
                  <to>
                    <xdr:col>24</xdr:col>
                    <xdr:colOff>266700</xdr:colOff>
                    <xdr:row>250</xdr:row>
                    <xdr:rowOff>19050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22</xdr:col>
                    <xdr:colOff>19050</xdr:colOff>
                    <xdr:row>263</xdr:row>
                    <xdr:rowOff>0</xdr:rowOff>
                  </from>
                  <to>
                    <xdr:col>22</xdr:col>
                    <xdr:colOff>266700</xdr:colOff>
                    <xdr:row>264</xdr:row>
                    <xdr:rowOff>19050</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22</xdr:col>
                    <xdr:colOff>19050</xdr:colOff>
                    <xdr:row>264</xdr:row>
                    <xdr:rowOff>0</xdr:rowOff>
                  </from>
                  <to>
                    <xdr:col>22</xdr:col>
                    <xdr:colOff>266700</xdr:colOff>
                    <xdr:row>265</xdr:row>
                    <xdr:rowOff>19050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22</xdr:col>
                    <xdr:colOff>19050</xdr:colOff>
                    <xdr:row>265</xdr:row>
                    <xdr:rowOff>0</xdr:rowOff>
                  </from>
                  <to>
                    <xdr:col>22</xdr:col>
                    <xdr:colOff>266700</xdr:colOff>
                    <xdr:row>266</xdr:row>
                    <xdr:rowOff>19050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22</xdr:col>
                    <xdr:colOff>19050</xdr:colOff>
                    <xdr:row>266</xdr:row>
                    <xdr:rowOff>0</xdr:rowOff>
                  </from>
                  <to>
                    <xdr:col>22</xdr:col>
                    <xdr:colOff>266700</xdr:colOff>
                    <xdr:row>267</xdr:row>
                    <xdr:rowOff>19050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22</xdr:col>
                    <xdr:colOff>19050</xdr:colOff>
                    <xdr:row>267</xdr:row>
                    <xdr:rowOff>0</xdr:rowOff>
                  </from>
                  <to>
                    <xdr:col>22</xdr:col>
                    <xdr:colOff>266700</xdr:colOff>
                    <xdr:row>268</xdr:row>
                    <xdr:rowOff>19050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24</xdr:col>
                    <xdr:colOff>19050</xdr:colOff>
                    <xdr:row>263</xdr:row>
                    <xdr:rowOff>0</xdr:rowOff>
                  </from>
                  <to>
                    <xdr:col>24</xdr:col>
                    <xdr:colOff>266700</xdr:colOff>
                    <xdr:row>264</xdr:row>
                    <xdr:rowOff>19050</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24</xdr:col>
                    <xdr:colOff>19050</xdr:colOff>
                    <xdr:row>264</xdr:row>
                    <xdr:rowOff>0</xdr:rowOff>
                  </from>
                  <to>
                    <xdr:col>24</xdr:col>
                    <xdr:colOff>266700</xdr:colOff>
                    <xdr:row>265</xdr:row>
                    <xdr:rowOff>19050</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24</xdr:col>
                    <xdr:colOff>19050</xdr:colOff>
                    <xdr:row>265</xdr:row>
                    <xdr:rowOff>0</xdr:rowOff>
                  </from>
                  <to>
                    <xdr:col>24</xdr:col>
                    <xdr:colOff>266700</xdr:colOff>
                    <xdr:row>266</xdr:row>
                    <xdr:rowOff>19050</xdr:rowOff>
                  </to>
                </anchor>
              </controlPr>
            </control>
          </mc:Choice>
        </mc:AlternateContent>
        <mc:AlternateContent xmlns:mc="http://schemas.openxmlformats.org/markup-compatibility/2006">
          <mc:Choice Requires="x14">
            <control shapeId="2086" r:id="rId22" name="Check Box 38">
              <controlPr defaultSize="0" autoFill="0" autoLine="0" autoPict="0">
                <anchor moveWithCells="1">
                  <from>
                    <xdr:col>24</xdr:col>
                    <xdr:colOff>19050</xdr:colOff>
                    <xdr:row>266</xdr:row>
                    <xdr:rowOff>0</xdr:rowOff>
                  </from>
                  <to>
                    <xdr:col>24</xdr:col>
                    <xdr:colOff>266700</xdr:colOff>
                    <xdr:row>267</xdr:row>
                    <xdr:rowOff>19050</xdr:rowOff>
                  </to>
                </anchor>
              </controlPr>
            </control>
          </mc:Choice>
        </mc:AlternateContent>
        <mc:AlternateContent xmlns:mc="http://schemas.openxmlformats.org/markup-compatibility/2006">
          <mc:Choice Requires="x14">
            <control shapeId="2087" r:id="rId23" name="Check Box 39">
              <controlPr defaultSize="0" autoFill="0" autoLine="0" autoPict="0">
                <anchor moveWithCells="1">
                  <from>
                    <xdr:col>22</xdr:col>
                    <xdr:colOff>19050</xdr:colOff>
                    <xdr:row>267</xdr:row>
                    <xdr:rowOff>0</xdr:rowOff>
                  </from>
                  <to>
                    <xdr:col>22</xdr:col>
                    <xdr:colOff>266700</xdr:colOff>
                    <xdr:row>268</xdr:row>
                    <xdr:rowOff>19050</xdr:rowOff>
                  </to>
                </anchor>
              </controlPr>
            </control>
          </mc:Choice>
        </mc:AlternateContent>
        <mc:AlternateContent xmlns:mc="http://schemas.openxmlformats.org/markup-compatibility/2006">
          <mc:Choice Requires="x14">
            <control shapeId="2089" r:id="rId24" name="Option Button 41">
              <controlPr defaultSize="0" autoFill="0" autoLine="0" autoPict="0">
                <anchor moveWithCells="1">
                  <from>
                    <xdr:col>5</xdr:col>
                    <xdr:colOff>0</xdr:colOff>
                    <xdr:row>233</xdr:row>
                    <xdr:rowOff>180975</xdr:rowOff>
                  </from>
                  <to>
                    <xdr:col>5</xdr:col>
                    <xdr:colOff>257175</xdr:colOff>
                    <xdr:row>235</xdr:row>
                    <xdr:rowOff>9525</xdr:rowOff>
                  </to>
                </anchor>
              </controlPr>
            </control>
          </mc:Choice>
        </mc:AlternateContent>
        <mc:AlternateContent xmlns:mc="http://schemas.openxmlformats.org/markup-compatibility/2006">
          <mc:Choice Requires="x14">
            <control shapeId="2091" r:id="rId25" name="Option Button 43">
              <controlPr defaultSize="0" autoFill="0" autoLine="0" autoPict="0">
                <anchor moveWithCells="1">
                  <from>
                    <xdr:col>5</xdr:col>
                    <xdr:colOff>0</xdr:colOff>
                    <xdr:row>234</xdr:row>
                    <xdr:rowOff>190500</xdr:rowOff>
                  </from>
                  <to>
                    <xdr:col>6</xdr:col>
                    <xdr:colOff>19050</xdr:colOff>
                    <xdr:row>236</xdr:row>
                    <xdr:rowOff>28575</xdr:rowOff>
                  </to>
                </anchor>
              </controlPr>
            </control>
          </mc:Choice>
        </mc:AlternateContent>
        <mc:AlternateContent xmlns:mc="http://schemas.openxmlformats.org/markup-compatibility/2006">
          <mc:Choice Requires="x14">
            <control shapeId="2097" r:id="rId26" name="Check Box 49">
              <controlPr defaultSize="0" autoFill="0" autoLine="0" autoPict="0">
                <anchor moveWithCells="1">
                  <from>
                    <xdr:col>0</xdr:col>
                    <xdr:colOff>38100</xdr:colOff>
                    <xdr:row>45</xdr:row>
                    <xdr:rowOff>180975</xdr:rowOff>
                  </from>
                  <to>
                    <xdr:col>1</xdr:col>
                    <xdr:colOff>76200</xdr:colOff>
                    <xdr:row>47</xdr:row>
                    <xdr:rowOff>0</xdr:rowOff>
                  </to>
                </anchor>
              </controlPr>
            </control>
          </mc:Choice>
        </mc:AlternateContent>
        <mc:AlternateContent xmlns:mc="http://schemas.openxmlformats.org/markup-compatibility/2006">
          <mc:Choice Requires="x14">
            <control shapeId="2098" r:id="rId27" name="Check Box 50">
              <controlPr defaultSize="0" autoFill="0" autoLine="0" autoPict="0">
                <anchor moveWithCells="1">
                  <from>
                    <xdr:col>3</xdr:col>
                    <xdr:colOff>38100</xdr:colOff>
                    <xdr:row>45</xdr:row>
                    <xdr:rowOff>180975</xdr:rowOff>
                  </from>
                  <to>
                    <xdr:col>4</xdr:col>
                    <xdr:colOff>76200</xdr:colOff>
                    <xdr:row>47</xdr:row>
                    <xdr:rowOff>0</xdr:rowOff>
                  </to>
                </anchor>
              </controlPr>
            </control>
          </mc:Choice>
        </mc:AlternateContent>
        <mc:AlternateContent xmlns:mc="http://schemas.openxmlformats.org/markup-compatibility/2006">
          <mc:Choice Requires="x14">
            <control shapeId="2099" r:id="rId28" name="Check Box 51">
              <controlPr defaultSize="0" autoFill="0" autoLine="0" autoPict="0">
                <anchor moveWithCells="1">
                  <from>
                    <xdr:col>6</xdr:col>
                    <xdr:colOff>38100</xdr:colOff>
                    <xdr:row>45</xdr:row>
                    <xdr:rowOff>180975</xdr:rowOff>
                  </from>
                  <to>
                    <xdr:col>7</xdr:col>
                    <xdr:colOff>76200</xdr:colOff>
                    <xdr:row>47</xdr:row>
                    <xdr:rowOff>0</xdr:rowOff>
                  </to>
                </anchor>
              </controlPr>
            </control>
          </mc:Choice>
        </mc:AlternateContent>
        <mc:AlternateContent xmlns:mc="http://schemas.openxmlformats.org/markup-compatibility/2006">
          <mc:Choice Requires="x14">
            <control shapeId="2100" r:id="rId29" name="Check Box 52">
              <controlPr defaultSize="0" autoFill="0" autoLine="0" autoPict="0">
                <anchor moveWithCells="1">
                  <from>
                    <xdr:col>9</xdr:col>
                    <xdr:colOff>38100</xdr:colOff>
                    <xdr:row>45</xdr:row>
                    <xdr:rowOff>180975</xdr:rowOff>
                  </from>
                  <to>
                    <xdr:col>10</xdr:col>
                    <xdr:colOff>76200</xdr:colOff>
                    <xdr:row>47</xdr:row>
                    <xdr:rowOff>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12</xdr:col>
                    <xdr:colOff>38100</xdr:colOff>
                    <xdr:row>45</xdr:row>
                    <xdr:rowOff>180975</xdr:rowOff>
                  </from>
                  <to>
                    <xdr:col>13</xdr:col>
                    <xdr:colOff>76200</xdr:colOff>
                    <xdr:row>47</xdr:row>
                    <xdr:rowOff>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15</xdr:col>
                    <xdr:colOff>38100</xdr:colOff>
                    <xdr:row>45</xdr:row>
                    <xdr:rowOff>180975</xdr:rowOff>
                  </from>
                  <to>
                    <xdr:col>16</xdr:col>
                    <xdr:colOff>76200</xdr:colOff>
                    <xdr:row>47</xdr:row>
                    <xdr:rowOff>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18</xdr:col>
                    <xdr:colOff>38100</xdr:colOff>
                    <xdr:row>45</xdr:row>
                    <xdr:rowOff>180975</xdr:rowOff>
                  </from>
                  <to>
                    <xdr:col>19</xdr:col>
                    <xdr:colOff>76200</xdr:colOff>
                    <xdr:row>47</xdr:row>
                    <xdr:rowOff>0</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21</xdr:col>
                    <xdr:colOff>38100</xdr:colOff>
                    <xdr:row>45</xdr:row>
                    <xdr:rowOff>180975</xdr:rowOff>
                  </from>
                  <to>
                    <xdr:col>22</xdr:col>
                    <xdr:colOff>76200</xdr:colOff>
                    <xdr:row>47</xdr:row>
                    <xdr:rowOff>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24</xdr:col>
                    <xdr:colOff>38100</xdr:colOff>
                    <xdr:row>45</xdr:row>
                    <xdr:rowOff>180975</xdr:rowOff>
                  </from>
                  <to>
                    <xdr:col>25</xdr:col>
                    <xdr:colOff>76200</xdr:colOff>
                    <xdr:row>47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893FD977-DCDD-4150-97A4-A3119134BFA6}">
            <xm:f>(Aux!$L$11=2)</xm:f>
            <x14:dxf>
              <font>
                <color theme="0" tint="-4.9989318521683403E-2"/>
              </font>
              <fill>
                <patternFill>
                  <bgColor theme="0" tint="-4.9989318521683403E-2"/>
                </patternFill>
              </fill>
            </x14:dxf>
          </x14:cfRule>
          <xm:sqref>A243 D243 O243 S243:U244 A245:U254</xm:sqref>
        </x14:conditionalFormatting>
        <x14:conditionalFormatting xmlns:xm="http://schemas.microsoft.com/office/excel/2006/main">
          <x14:cfRule type="expression" priority="10" id="{F46869FA-BE82-4693-BA1A-ED7171999CA6}">
            <xm:f>(Aux!$L$11=1)</xm:f>
            <x14:dxf>
              <font>
                <color theme="0" tint="-4.9989318521683403E-2"/>
              </font>
              <fill>
                <patternFill>
                  <bgColor theme="0" tint="-4.9989318521683403E-2"/>
                </patternFill>
              </fill>
            </x14:dxf>
          </x14:cfRule>
          <xm:sqref>A260 D260 M260 S260:U261</xm:sqref>
        </x14:conditionalFormatting>
        <x14:conditionalFormatting xmlns:xm="http://schemas.microsoft.com/office/excel/2006/main">
          <x14:cfRule type="expression" priority="7" id="{E88FDAEF-000A-4B4D-9BDF-33A5A3C3684F}">
            <xm:f>(Aux!$L$11=1)</xm:f>
            <x14:dxf>
              <font>
                <color theme="0" tint="-4.9989318521683403E-2"/>
              </font>
              <fill>
                <patternFill>
                  <bgColor theme="0" tint="-4.9989318521683403E-2"/>
                </patternFill>
              </fill>
            </x14:dxf>
          </x14:cfRule>
          <xm:sqref>A262:U271</xm:sqref>
        </x14:conditionalFormatting>
        <x14:conditionalFormatting xmlns:xm="http://schemas.microsoft.com/office/excel/2006/main">
          <x14:cfRule type="expression" priority="3" id="{865907F2-85EE-4B43-B975-88E2A2E5723D}">
            <xm:f>($D264=Aux!$D$54)</xm:f>
            <x14:dxf>
              <font>
                <color theme="0" tint="-4.9989318521683403E-2"/>
              </font>
              <fill>
                <patternFill>
                  <bgColor theme="0" tint="-4.9989318521683403E-2"/>
                </patternFill>
              </fill>
            </x14:dxf>
          </x14:cfRule>
          <xm:sqref>J264:U271</xm:sqref>
        </x14:conditionalFormatting>
        <x14:conditionalFormatting xmlns:xm="http://schemas.microsoft.com/office/excel/2006/main">
          <x14:cfRule type="expression" priority="2" id="{A8EA8AE1-6223-426B-A5EE-E98E731747A8}">
            <xm:f>($D247=Aux!$D$54)</xm:f>
            <x14:dxf>
              <font>
                <color theme="0" tint="-4.9989318521683403E-2"/>
              </font>
              <fill>
                <patternFill>
                  <bgColor theme="0" tint="-4.9989318521683403E-2"/>
                </patternFill>
              </fill>
            </x14:dxf>
          </x14:cfRule>
          <xm:sqref>K247:U254</xm:sqref>
        </x14:conditionalFormatting>
        <x14:conditionalFormatting xmlns:xm="http://schemas.microsoft.com/office/excel/2006/main">
          <x14:cfRule type="expression" priority="14" id="{9405367A-9840-4D3A-834C-D7F3E265EA31}">
            <xm:f>($K123=Aux!$B$13)</xm:f>
            <x14:dxf>
              <font>
                <color theme="0" tint="-4.9989318521683403E-2"/>
              </font>
              <fill>
                <patternFill>
                  <bgColor theme="0" tint="-4.9989318521683403E-2"/>
                </patternFill>
              </fill>
            </x14:dxf>
          </x14:cfRule>
          <xm:sqref>O123:R146</xm:sqref>
        </x14:conditionalFormatting>
        <x14:conditionalFormatting xmlns:xm="http://schemas.microsoft.com/office/excel/2006/main">
          <x14:cfRule type="expression" priority="4" id="{2B714F28-495B-4661-91C4-318962CEFE70}">
            <xm:f>($K$173=Aux!$I$24)</xm:f>
            <x14:dxf>
              <font>
                <color theme="0" tint="-4.9989318521683403E-2"/>
              </font>
              <fill>
                <patternFill>
                  <bgColor theme="0" tint="-4.9989318521683403E-2"/>
                </patternFill>
              </fill>
            </x14:dxf>
          </x14:cfRule>
          <xm:sqref>O173:R174</xm:sqref>
        </x14:conditionalFormatting>
        <x14:conditionalFormatting xmlns:xm="http://schemas.microsoft.com/office/excel/2006/main">
          <x14:cfRule type="expression" priority="6" id="{03CC8948-6BB0-42EA-9730-72B60BB6C692}">
            <xm:f>$K$184=Aux!$B$37</xm:f>
            <x14:dxf>
              <font>
                <color theme="0" tint="-4.9989318521683403E-2"/>
              </font>
              <fill>
                <patternFill>
                  <bgColor theme="0" tint="-4.9989318521683403E-2"/>
                </patternFill>
              </fill>
            </x14:dxf>
          </x14:cfRule>
          <xm:sqref>O184:R185</xm:sqref>
        </x14:conditionalFormatting>
        <x14:conditionalFormatting xmlns:xm="http://schemas.microsoft.com/office/excel/2006/main">
          <x14:cfRule type="expression" priority="15" id="{BA87E796-50D1-4DE7-9550-D293B62F7996}">
            <xm:f>($K123&lt;&gt;Aux!$B$13)</xm:f>
            <x14:dxf>
              <font>
                <color theme="0" tint="-4.9989318521683403E-2"/>
              </font>
              <fill>
                <patternFill>
                  <bgColor theme="0" tint="-4.9989318521683403E-2"/>
                </patternFill>
              </fill>
            </x14:dxf>
          </x14:cfRule>
          <xm:sqref>S123:U148</xm:sqref>
        </x14:conditionalFormatting>
        <x14:conditionalFormatting xmlns:xm="http://schemas.microsoft.com/office/excel/2006/main">
          <x14:cfRule type="expression" priority="1" id="{AB462434-9DFD-4FB5-AD37-AC8D9FABD8A0}">
            <xm:f>($K$216=Aux!$B$42)</xm:f>
            <x14:dxf>
              <font>
                <color theme="0" tint="-4.9989318521683403E-2"/>
              </font>
              <fill>
                <patternFill>
                  <bgColor theme="0" tint="-4.9989318521683403E-2"/>
                </patternFill>
              </fill>
            </x14:dxf>
          </x14:cfRule>
          <xm:sqref>S216:AA217</xm:sqref>
        </x14:conditionalFormatting>
        <x14:conditionalFormatting xmlns:xm="http://schemas.microsoft.com/office/excel/2006/main">
          <x14:cfRule type="expression" priority="5" id="{FFFC19EA-0CBA-40C5-8BDA-DE0B2DDE1E0F}">
            <xm:f>($K$147=Aux!$H$20)</xm:f>
            <x14:dxf>
              <font>
                <color theme="0" tint="-4.9989318521683403E-2"/>
              </font>
              <fill>
                <patternFill>
                  <bgColor theme="0" tint="-4.9989318521683403E-2"/>
                </patternFill>
              </fill>
            </x14:dxf>
          </x14:cfRule>
          <xm:sqref>V147:AA148</xm:sqref>
        </x14:conditionalFormatting>
        <x14:conditionalFormatting xmlns:xm="http://schemas.microsoft.com/office/excel/2006/main">
          <x14:cfRule type="expression" priority="13" id="{4B863E1B-F3CA-402B-972F-E5DC02774A64}">
            <xm:f>(Aux!$L$11=2)</xm:f>
            <x14:dxf>
              <font>
                <color theme="0" tint="-4.9989318521683403E-2"/>
              </font>
              <fill>
                <patternFill>
                  <bgColor theme="0" tint="-4.9989318521683403E-2"/>
                </patternFill>
              </fill>
            </x14:dxf>
          </x14:cfRule>
          <xm:sqref>W243:Z252</xm:sqref>
        </x14:conditionalFormatting>
        <x14:conditionalFormatting xmlns:xm="http://schemas.microsoft.com/office/excel/2006/main">
          <x14:cfRule type="expression" priority="11" id="{B010CA85-3694-498D-8E83-D46D9CC7EB71}">
            <xm:f>(Aux!$L$11=1)</xm:f>
            <x14:dxf>
              <font>
                <color theme="0" tint="-4.9989318521683403E-2"/>
              </font>
              <fill>
                <patternFill>
                  <bgColor theme="0" tint="-4.9989318521683403E-2"/>
                </patternFill>
              </fill>
            </x14:dxf>
          </x14:cfRule>
          <xm:sqref>W260:Z269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2E079108-6568-4744-8DB2-D0709F97CEC2}">
          <x14:formula1>
            <xm:f>Aux!$E$10:$E$13</xm:f>
          </x14:formula1>
          <xm:sqref>B127:E128</xm:sqref>
        </x14:dataValidation>
        <x14:dataValidation type="list" allowBlank="1" showInputMessage="1" showErrorMessage="1" xr:uid="{6B9E2592-6BFE-4784-991F-834AA725793A}">
          <x14:formula1>
            <xm:f>INDIRECT(INDEX(Aux!$F$10:$F$14,MATCH($B127,Aux!$E$10:$E$14,0)))</xm:f>
          </x14:formula1>
          <xm:sqref>K129 K131 K133 K137 K139 K141 K145 K147 K143 K135 K127</xm:sqref>
        </x14:dataValidation>
        <x14:dataValidation type="list" allowBlank="1" showInputMessage="1" showErrorMessage="1" xr:uid="{6CD10754-4165-47B1-8953-28F2C893A66B}">
          <x14:formula1>
            <xm:f>Aux!$I$19:$I$23</xm:f>
          </x14:formula1>
          <xm:sqref>K149:N172</xm:sqref>
        </x14:dataValidation>
        <x14:dataValidation type="list" allowBlank="1" showInputMessage="1" showErrorMessage="1" xr:uid="{C2A122F3-EF34-4D7B-83CE-207A24F78B85}">
          <x14:formula1>
            <xm:f>Aux!$B$36:$B$37</xm:f>
          </x14:formula1>
          <xm:sqref>K184:N185</xm:sqref>
        </x14:dataValidation>
        <x14:dataValidation type="list" allowBlank="1" showInputMessage="1" showErrorMessage="1" xr:uid="{005EE718-26AA-45BA-9814-20A4AD2CA0F8}">
          <x14:formula1>
            <xm:f>Aux!$B$39:$B$41</xm:f>
          </x14:formula1>
          <xm:sqref>K186:N215</xm:sqref>
        </x14:dataValidation>
        <x14:dataValidation type="list" allowBlank="1" showInputMessage="1" showErrorMessage="1" xr:uid="{5AA2D043-11CA-43E1-8FBD-67E6EA807721}">
          <x14:formula1>
            <xm:f>Aux!$E$38:$E$41</xm:f>
          </x14:formula1>
          <xm:sqref>S186:V217</xm:sqref>
        </x14:dataValidation>
        <x14:dataValidation type="list" allowBlank="1" showInputMessage="1" showErrorMessage="1" xr:uid="{0CD22888-5F24-437C-B083-24F0C49DCD15}">
          <x14:formula1>
            <xm:f>Aux!$B$5:$B$8</xm:f>
          </x14:formula1>
          <xm:sqref>W44</xm:sqref>
        </x14:dataValidation>
        <x14:dataValidation type="list" allowBlank="1" showInputMessage="1" showErrorMessage="1" xr:uid="{37EA3C8D-6456-4D6A-ACE3-FBFA41E8313D}">
          <x14:formula1>
            <xm:f>Aux!$E$10:$E$12</xm:f>
          </x14:formula1>
          <xm:sqref>B129:E146</xm:sqref>
        </x14:dataValidation>
        <x14:dataValidation type="list" allowBlank="1" showInputMessage="1" showErrorMessage="1" xr:uid="{13F95550-7A5A-4FFA-81A1-8FE4335ED265}">
          <x14:formula1>
            <xm:f>Aux!$D$55:$D$66</xm:f>
          </x14:formula1>
          <xm:sqref>D262:F263</xm:sqref>
        </x14:dataValidation>
        <x14:dataValidation type="list" allowBlank="1" showInputMessage="1" showErrorMessage="1" xr:uid="{4B6DFDA9-A13B-47FD-985C-99FEB376061B}">
          <x14:formula1>
            <xm:f>Aux!$I$19:$I$24</xm:f>
          </x14:formula1>
          <xm:sqref>K173:N174</xm:sqref>
        </x14:dataValidation>
        <x14:dataValidation type="list" allowBlank="1" showInputMessage="1" showErrorMessage="1" xr:uid="{0DA5E1C2-7B4D-41CA-9304-357BF19E5E84}">
          <x14:formula1>
            <xm:f>Aux!$D$54:$D$66</xm:f>
          </x14:formula1>
          <xm:sqref>D264:F271 D247:F254</xm:sqref>
        </x14:dataValidation>
        <x14:dataValidation type="list" allowBlank="1" showInputMessage="1" showErrorMessage="1" xr:uid="{88B07987-94B2-4EF1-A613-E4A260FE84A4}">
          <x14:formula1>
            <xm:f>Aux!$B$39:$B$42</xm:f>
          </x14:formula1>
          <xm:sqref>K216:N217</xm:sqref>
        </x14:dataValidation>
        <x14:dataValidation type="list" allowBlank="1" showInputMessage="1" showErrorMessage="1" xr:uid="{65B4A2FA-6376-4B78-9616-283CBBD7F383}">
          <x14:formula1>
            <xm:f>Aux!$G$19:$G$23</xm:f>
          </x14:formula1>
          <xm:sqref>K125:N126</xm:sqref>
        </x14:dataValidation>
        <x14:dataValidation type="custom" allowBlank="1" showInputMessage="1" showErrorMessage="1" xr:uid="{16D3F1FA-3EAA-4E17-8C27-9496EC4CF8CA}">
          <x14:formula1>
            <xm:f>Aux!B45</xm:f>
          </x14:formula1>
          <xm:sqref>A227:D228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Aux</vt:lpstr>
      <vt:lpstr>Formulario</vt:lpstr>
      <vt:lpstr>Formulario!Área_de_impresión</vt:lpstr>
      <vt:lpstr>Muro</vt:lpstr>
      <vt:lpstr>Piso_ventilado</vt:lpstr>
      <vt:lpstr>Puerta</vt:lpstr>
      <vt:lpstr>Sobrecimiento</vt:lpstr>
      <vt:lpstr>Techo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dc:creator>
  <cp:lastModifiedBy>Camilo Lanata Giralt</cp:lastModifiedBy>
  <cp:lastPrinted>2023-02-22T13:14:24Z</cp:lastPrinted>
  <dcterms:created xsi:type="dcterms:W3CDTF">2020-08-11T19:49:27Z</dcterms:created>
  <dcterms:modified xsi:type="dcterms:W3CDTF">2023-04-14T13:27:17Z</dcterms:modified>
</cp:coreProperties>
</file>